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h Admin\Downloads\"/>
    </mc:Choice>
  </mc:AlternateContent>
  <xr:revisionPtr revIDLastSave="0" documentId="13_ncr:1_{C999E5DE-3794-4551-8FF1-B7B5C33A8404}" xr6:coauthVersionLast="46" xr6:coauthVersionMax="46" xr10:uidLastSave="{00000000-0000-0000-0000-000000000000}"/>
  <bookViews>
    <workbookView xWindow="3384" yWindow="3384" windowWidth="17280" windowHeight="8964" tabRatio="763" xr2:uid="{00000000-000D-0000-FFFF-FFFF00000000}"/>
  </bookViews>
  <sheets>
    <sheet name="noyah Sell Sheet" sheetId="1" r:id="rId1"/>
    <sheet name="Buyer Info" sheetId="20" state="hidden" r:id="rId2"/>
    <sheet name="Invoice" sheetId="21" state="hidden" r:id="rId3"/>
    <sheet name="Packing Slip" sheetId="22" state="hidden" r:id="rId4"/>
  </sheets>
  <definedNames>
    <definedName name="_xlnm._FilterDatabase" localSheetId="0" hidden="1">'noyah Sell Sheet'!$C$2:$AB$22</definedName>
    <definedName name="Bodycare">#REF!</definedName>
    <definedName name="ENERGY_BARS_AND_GELS">#REF!</definedName>
    <definedName name="LIFESTYLE">#REF!</definedName>
    <definedName name="_xlnm.Print_Area" localSheetId="0">'noyah Sell Sheet'!$B$1:$AB$19</definedName>
    <definedName name="SUPPLEMEN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1" l="1"/>
  <c r="X33" i="1"/>
  <c r="X34" i="1"/>
  <c r="X31" i="1"/>
  <c r="X27" i="1"/>
  <c r="X28" i="1"/>
  <c r="X29" i="1"/>
  <c r="X26" i="1"/>
  <c r="X37" i="1" l="1"/>
  <c r="X36" i="1"/>
  <c r="Z37" i="1" l="1"/>
  <c r="Z27" i="1" l="1"/>
  <c r="Z28" i="1"/>
  <c r="Z29" i="1"/>
  <c r="Z36" i="1" l="1"/>
  <c r="Y26" i="1"/>
  <c r="Z26" i="1" s="1"/>
  <c r="Y27" i="1"/>
  <c r="Y28" i="1"/>
  <c r="Y29" i="1"/>
  <c r="D7" i="22" l="1"/>
  <c r="A18" i="22" l="1"/>
  <c r="A19" i="22"/>
  <c r="A20" i="22"/>
  <c r="A21" i="22"/>
  <c r="F10" i="21" l="1"/>
  <c r="F9" i="21"/>
  <c r="F8" i="21"/>
  <c r="F7" i="21"/>
  <c r="F6" i="21"/>
  <c r="D6" i="22" l="1"/>
  <c r="D18" i="22" l="1"/>
  <c r="D19" i="22"/>
  <c r="D20" i="22"/>
  <c r="D21" i="22"/>
  <c r="C18" i="22"/>
  <c r="C19" i="22"/>
  <c r="C20" i="22"/>
  <c r="C21" i="22"/>
  <c r="B18" i="22"/>
  <c r="B19" i="22"/>
  <c r="B20" i="22"/>
  <c r="B21" i="22"/>
  <c r="D25" i="21"/>
  <c r="D23" i="21"/>
  <c r="D24" i="21"/>
  <c r="D22" i="21"/>
  <c r="C25" i="21"/>
  <c r="C24" i="21"/>
  <c r="C23" i="21"/>
  <c r="C22" i="21"/>
  <c r="B22" i="21"/>
  <c r="B23" i="21"/>
  <c r="B24" i="21"/>
  <c r="B25" i="21"/>
  <c r="A25" i="21"/>
  <c r="A24" i="21"/>
  <c r="A23" i="21"/>
  <c r="A22" i="21"/>
  <c r="X13" i="1" l="1"/>
  <c r="X12" i="1"/>
  <c r="X11" i="1"/>
  <c r="X10" i="1"/>
  <c r="E22" i="21" l="1"/>
  <c r="F22" i="21" s="1"/>
  <c r="Z10" i="1"/>
  <c r="E23" i="21"/>
  <c r="F23" i="21" s="1"/>
  <c r="Z11" i="1"/>
  <c r="E25" i="21"/>
  <c r="F25" i="21" s="1"/>
  <c r="Z13" i="1"/>
  <c r="E24" i="21"/>
  <c r="F24" i="21" s="1"/>
  <c r="Z12" i="1"/>
  <c r="A12" i="22"/>
  <c r="E7" i="21" l="1"/>
  <c r="E6" i="21"/>
  <c r="E8" i="21"/>
  <c r="E11" i="21"/>
  <c r="A40" i="22" l="1"/>
  <c r="F13" i="21"/>
  <c r="F12" i="21"/>
  <c r="F11" i="21"/>
  <c r="E13" i="21"/>
  <c r="E12" i="21"/>
  <c r="E10" i="21"/>
  <c r="E9" i="21"/>
  <c r="C15" i="20" l="1"/>
  <c r="D9" i="22" s="1"/>
  <c r="D3" i="22"/>
  <c r="F3" i="21"/>
  <c r="F1" i="21"/>
  <c r="D40" i="22"/>
  <c r="C40" i="22"/>
  <c r="B40" i="22"/>
  <c r="D37" i="22"/>
  <c r="D38" i="22"/>
  <c r="D39" i="22"/>
  <c r="D36" i="22"/>
  <c r="C37" i="22"/>
  <c r="C38" i="22"/>
  <c r="C39" i="22"/>
  <c r="C36" i="22"/>
  <c r="B37" i="22"/>
  <c r="B38" i="22"/>
  <c r="B39" i="22"/>
  <c r="B36" i="22"/>
  <c r="A37" i="22"/>
  <c r="A38" i="22"/>
  <c r="A39" i="22"/>
  <c r="A36" i="22"/>
  <c r="D33" i="22"/>
  <c r="D34" i="22"/>
  <c r="D35" i="22"/>
  <c r="D32" i="22"/>
  <c r="A33" i="22"/>
  <c r="A34" i="22"/>
  <c r="A35" i="22"/>
  <c r="A32" i="22"/>
  <c r="B33" i="22"/>
  <c r="B34" i="22"/>
  <c r="B35" i="22"/>
  <c r="B32" i="22"/>
  <c r="C33" i="22"/>
  <c r="C34" i="22"/>
  <c r="C35" i="22"/>
  <c r="C32" i="22"/>
  <c r="D23" i="22"/>
  <c r="D24" i="22"/>
  <c r="D25" i="22"/>
  <c r="D26" i="22"/>
  <c r="D27" i="22"/>
  <c r="D28" i="22"/>
  <c r="D29" i="22"/>
  <c r="D30" i="22"/>
  <c r="D31" i="22"/>
  <c r="D22" i="22"/>
  <c r="C23" i="22"/>
  <c r="C24" i="22"/>
  <c r="C25" i="22"/>
  <c r="C26" i="22"/>
  <c r="C27" i="22"/>
  <c r="C28" i="22"/>
  <c r="C29" i="22"/>
  <c r="C30" i="22"/>
  <c r="C31" i="22"/>
  <c r="C22" i="22"/>
  <c r="B23" i="22"/>
  <c r="B24" i="22"/>
  <c r="B25" i="22"/>
  <c r="B26" i="22"/>
  <c r="B27" i="22"/>
  <c r="B28" i="22"/>
  <c r="B29" i="22"/>
  <c r="B30" i="22"/>
  <c r="B31" i="22"/>
  <c r="B22" i="22"/>
  <c r="A23" i="22"/>
  <c r="A24" i="22"/>
  <c r="A25" i="22"/>
  <c r="A26" i="22"/>
  <c r="A27" i="22"/>
  <c r="A28" i="22"/>
  <c r="A29" i="22"/>
  <c r="A30" i="22"/>
  <c r="A31" i="22"/>
  <c r="A22" i="22"/>
  <c r="D13" i="22"/>
  <c r="D14" i="22"/>
  <c r="D15" i="22"/>
  <c r="D16" i="22"/>
  <c r="D17" i="22"/>
  <c r="D12" i="22"/>
  <c r="C13" i="22"/>
  <c r="C14" i="22"/>
  <c r="C15" i="22"/>
  <c r="C16" i="22"/>
  <c r="C17" i="22"/>
  <c r="C12" i="22"/>
  <c r="B13" i="22"/>
  <c r="B14" i="22"/>
  <c r="B15" i="22"/>
  <c r="B16" i="22"/>
  <c r="B17" i="22"/>
  <c r="B12" i="22"/>
  <c r="A13" i="22"/>
  <c r="A14" i="22"/>
  <c r="A15" i="22"/>
  <c r="A16" i="22"/>
  <c r="A17" i="22"/>
  <c r="E44" i="21"/>
  <c r="D44" i="21"/>
  <c r="C44" i="21"/>
  <c r="B44" i="21"/>
  <c r="A44" i="21"/>
  <c r="D41" i="21"/>
  <c r="D42" i="21"/>
  <c r="D43" i="21"/>
  <c r="D40" i="21"/>
  <c r="C41" i="21"/>
  <c r="C42" i="21"/>
  <c r="C43" i="21"/>
  <c r="C40" i="21"/>
  <c r="B41" i="21"/>
  <c r="B42" i="21"/>
  <c r="B43" i="21"/>
  <c r="B40" i="21"/>
  <c r="A41" i="21"/>
  <c r="A42" i="21"/>
  <c r="A43" i="21"/>
  <c r="A40" i="21"/>
  <c r="D37" i="21"/>
  <c r="D38" i="21"/>
  <c r="D39" i="21"/>
  <c r="D36" i="21"/>
  <c r="C37" i="21"/>
  <c r="C38" i="21"/>
  <c r="C39" i="21"/>
  <c r="C36" i="21"/>
  <c r="B37" i="21"/>
  <c r="B38" i="21"/>
  <c r="B39" i="21"/>
  <c r="B36" i="21"/>
  <c r="A37" i="21"/>
  <c r="A38" i="21"/>
  <c r="A39" i="21"/>
  <c r="A36" i="21"/>
  <c r="D27" i="21"/>
  <c r="D28" i="21"/>
  <c r="D29" i="21"/>
  <c r="D30" i="21"/>
  <c r="D31" i="21"/>
  <c r="D32" i="21"/>
  <c r="D33" i="21"/>
  <c r="D34" i="21"/>
  <c r="D35" i="21"/>
  <c r="D26" i="21"/>
  <c r="C27" i="21"/>
  <c r="C28" i="21"/>
  <c r="C29" i="21"/>
  <c r="C30" i="21"/>
  <c r="C31" i="21"/>
  <c r="C32" i="21"/>
  <c r="C33" i="21"/>
  <c r="C34" i="21"/>
  <c r="C35" i="21"/>
  <c r="C26" i="21"/>
  <c r="B27" i="21"/>
  <c r="B28" i="21"/>
  <c r="B29" i="21"/>
  <c r="B30" i="21"/>
  <c r="B31" i="21"/>
  <c r="B32" i="21"/>
  <c r="B33" i="21"/>
  <c r="B34" i="21"/>
  <c r="B35" i="21"/>
  <c r="B26" i="21"/>
  <c r="A27" i="21"/>
  <c r="A28" i="21"/>
  <c r="A29" i="21"/>
  <c r="A30" i="21"/>
  <c r="A31" i="21"/>
  <c r="A32" i="21"/>
  <c r="A33" i="21"/>
  <c r="A34" i="21"/>
  <c r="A35" i="21"/>
  <c r="A26" i="21"/>
  <c r="D17" i="21"/>
  <c r="D18" i="21"/>
  <c r="D19" i="21"/>
  <c r="D20" i="21"/>
  <c r="D21" i="21"/>
  <c r="D16" i="21"/>
  <c r="C17" i="21"/>
  <c r="C18" i="21"/>
  <c r="C19" i="21"/>
  <c r="C20" i="21"/>
  <c r="C21" i="21"/>
  <c r="C16" i="21"/>
  <c r="B17" i="21"/>
  <c r="B18" i="21"/>
  <c r="B19" i="21"/>
  <c r="B20" i="21"/>
  <c r="B21" i="21"/>
  <c r="B16" i="21"/>
  <c r="A21" i="21"/>
  <c r="A18" i="21"/>
  <c r="A19" i="21"/>
  <c r="A20" i="21"/>
  <c r="A17" i="21"/>
  <c r="A16" i="21"/>
  <c r="F44" i="21" l="1"/>
  <c r="F2" i="21"/>
  <c r="X9" i="1"/>
  <c r="X24" i="1"/>
  <c r="X23" i="1"/>
  <c r="X22" i="1"/>
  <c r="X21" i="1"/>
  <c r="X20" i="1"/>
  <c r="E21" i="21" l="1"/>
  <c r="F21" i="21" s="1"/>
  <c r="Z9" i="1"/>
  <c r="E31" i="21"/>
  <c r="F31" i="21" s="1"/>
  <c r="Z20" i="1"/>
  <c r="E32" i="21"/>
  <c r="F32" i="21" s="1"/>
  <c r="Z21" i="1"/>
  <c r="E33" i="21"/>
  <c r="F33" i="21" s="1"/>
  <c r="Z22" i="1"/>
  <c r="E35" i="21"/>
  <c r="F35" i="21" s="1"/>
  <c r="Z24" i="1"/>
  <c r="E34" i="21"/>
  <c r="F34" i="21" s="1"/>
  <c r="Z23" i="1"/>
  <c r="X15" i="1"/>
  <c r="X16" i="1"/>
  <c r="X17" i="1"/>
  <c r="X18" i="1"/>
  <c r="X19" i="1"/>
  <c r="X5" i="1"/>
  <c r="X6" i="1"/>
  <c r="X7" i="1"/>
  <c r="X8" i="1"/>
  <c r="X4" i="1"/>
  <c r="E18" i="21" l="1"/>
  <c r="F18" i="21" s="1"/>
  <c r="Z6" i="1"/>
  <c r="E28" i="21"/>
  <c r="F28" i="21" s="1"/>
  <c r="Z17" i="1"/>
  <c r="E16" i="21"/>
  <c r="F16" i="21" s="1"/>
  <c r="Z4" i="1"/>
  <c r="E17" i="21"/>
  <c r="F17" i="21" s="1"/>
  <c r="Z5" i="1"/>
  <c r="E27" i="21"/>
  <c r="F27" i="21" s="1"/>
  <c r="Z16" i="1"/>
  <c r="E19" i="21"/>
  <c r="F19" i="21" s="1"/>
  <c r="Z7" i="1"/>
  <c r="E29" i="21"/>
  <c r="F29" i="21" s="1"/>
  <c r="Z18" i="1"/>
  <c r="E20" i="21"/>
  <c r="F20" i="21" s="1"/>
  <c r="Z8" i="1"/>
  <c r="E30" i="21"/>
  <c r="F30" i="21" s="1"/>
  <c r="Z19" i="1"/>
  <c r="E26" i="21"/>
  <c r="F26" i="21" s="1"/>
  <c r="Z15" i="1"/>
  <c r="E39" i="21"/>
  <c r="F39" i="21" s="1"/>
  <c r="E38" i="21"/>
  <c r="F38" i="21" s="1"/>
  <c r="E37" i="21"/>
  <c r="F37" i="21" s="1"/>
  <c r="E36" i="21"/>
  <c r="F36" i="21" s="1"/>
  <c r="E43" i="21" l="1"/>
  <c r="F43" i="21" s="1"/>
  <c r="Z34" i="1"/>
  <c r="E42" i="21"/>
  <c r="F42" i="21" s="1"/>
  <c r="Z33" i="1"/>
  <c r="E40" i="21"/>
  <c r="F40" i="21" s="1"/>
  <c r="Z31" i="1"/>
  <c r="E41" i="21"/>
  <c r="F41" i="21" s="1"/>
  <c r="Z32" i="1"/>
  <c r="Z38" i="1" s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F45" i="21" l="1"/>
  <c r="F46" i="21" s="1"/>
  <c r="F48" i="21" s="1"/>
  <c r="F50" i="21" s="1"/>
</calcChain>
</file>

<file path=xl/sharedStrings.xml><?xml version="1.0" encoding="utf-8"?>
<sst xmlns="http://schemas.openxmlformats.org/spreadsheetml/2006/main" count="483" uniqueCount="144">
  <si>
    <t>Brand</t>
  </si>
  <si>
    <t>Case Pack</t>
  </si>
  <si>
    <t>Unit Size</t>
  </si>
  <si>
    <t>Lip Gloss</t>
  </si>
  <si>
    <t>Lipstick</t>
  </si>
  <si>
    <t>850114004193</t>
  </si>
  <si>
    <t>850114004186</t>
  </si>
  <si>
    <t>850114004209</t>
  </si>
  <si>
    <t>850114004179</t>
  </si>
  <si>
    <t>850114004162</t>
  </si>
  <si>
    <t>850114004155</t>
  </si>
  <si>
    <t>Haz-mat (Y/N)</t>
  </si>
  <si>
    <t>Minimum Order Quantity</t>
  </si>
  <si>
    <t>.15 oz.</t>
  </si>
  <si>
    <t>.16 oz.</t>
  </si>
  <si>
    <t>850114004049</t>
  </si>
  <si>
    <t>850114004100</t>
  </si>
  <si>
    <t>850114004087</t>
  </si>
  <si>
    <t>850114004117</t>
  </si>
  <si>
    <t>850114004124</t>
  </si>
  <si>
    <t>850114004056</t>
  </si>
  <si>
    <t>850114004032</t>
  </si>
  <si>
    <t>850114004063</t>
  </si>
  <si>
    <t>2  5/8"</t>
  </si>
  <si>
    <t>5/8"</t>
  </si>
  <si>
    <t>2  3/4"</t>
  </si>
  <si>
    <t>10/16"</t>
  </si>
  <si>
    <t>Height</t>
  </si>
  <si>
    <t>Width</t>
  </si>
  <si>
    <t>3/4"</t>
  </si>
  <si>
    <t>7/8"</t>
  </si>
  <si>
    <t>Depth</t>
  </si>
  <si>
    <t>NO</t>
  </si>
  <si>
    <t>noyah</t>
  </si>
  <si>
    <t>2 years</t>
  </si>
  <si>
    <t>850114004230</t>
  </si>
  <si>
    <t>18-unit Box Lip Balm below:</t>
  </si>
  <si>
    <t>Individually Packed Lip Balm below:</t>
  </si>
  <si>
    <t>MSRP/Unit</t>
  </si>
  <si>
    <t>Store Cost/Case</t>
  </si>
  <si>
    <t>Store Cost/Unit</t>
  </si>
  <si>
    <t>-</t>
  </si>
  <si>
    <t xml:space="preserve">Edible Baby Lip Balm Below: </t>
  </si>
  <si>
    <t xml:space="preserve">Unit UPC 
</t>
  </si>
  <si>
    <t>3"</t>
  </si>
  <si>
    <t>3.5"</t>
  </si>
  <si>
    <t>850114004254</t>
  </si>
  <si>
    <t>850114004247</t>
  </si>
  <si>
    <t>850114004261</t>
  </si>
  <si>
    <t>.19 fl oz.</t>
  </si>
  <si>
    <t>5"</t>
  </si>
  <si>
    <t>Existing</t>
  </si>
  <si>
    <t>850114004278</t>
  </si>
  <si>
    <t>850114004285</t>
  </si>
  <si>
    <t>850114004292</t>
  </si>
  <si>
    <t>850114004308</t>
  </si>
  <si>
    <t>850114004315</t>
  </si>
  <si>
    <t>850114004322</t>
  </si>
  <si>
    <t>Existing/New     Shipping Date ETA</t>
  </si>
  <si>
    <t>Category</t>
  </si>
  <si>
    <t>Lip Balm</t>
  </si>
  <si>
    <t>Cherry - 18-unit box</t>
  </si>
  <si>
    <t>Vanilla - 18-unit box</t>
  </si>
  <si>
    <t>Spearmint - 18-unit box</t>
  </si>
  <si>
    <t>Classic -18-unit box</t>
  </si>
  <si>
    <t>Organic Edible Baby Balm</t>
  </si>
  <si>
    <t xml:space="preserve">Cherry Cordial </t>
  </si>
  <si>
    <t>Summertime Peach</t>
  </si>
  <si>
    <t>Cabernet</t>
  </si>
  <si>
    <t>Pink Frosting</t>
  </si>
  <si>
    <t>Malbec</t>
  </si>
  <si>
    <t>Melted Mocha</t>
  </si>
  <si>
    <t>Empire Red</t>
  </si>
  <si>
    <t>Hazelnut Cream</t>
  </si>
  <si>
    <t>Desert Rose</t>
  </si>
  <si>
    <t>African Nights</t>
  </si>
  <si>
    <t>Wink</t>
  </si>
  <si>
    <t>Smoke</t>
  </si>
  <si>
    <t>Dolled Up</t>
  </si>
  <si>
    <t>Currant News</t>
  </si>
  <si>
    <t>Shade/Flavor</t>
  </si>
  <si>
    <t>Lip Gloss Below:</t>
  </si>
  <si>
    <t xml:space="preserve">Lipsticks Below: </t>
  </si>
  <si>
    <t>Order Quantity</t>
  </si>
  <si>
    <t>Invoice #</t>
  </si>
  <si>
    <t>Ship Date</t>
  </si>
  <si>
    <t>PO #</t>
  </si>
  <si>
    <t>Bill To</t>
  </si>
  <si>
    <t>Ship to (If different)</t>
  </si>
  <si>
    <t>NOYAH INVOICE</t>
  </si>
  <si>
    <t>Name</t>
  </si>
  <si>
    <t>315 W. 57th St. STE 308</t>
  </si>
  <si>
    <t>Address</t>
  </si>
  <si>
    <t>New York, NY 10019</t>
  </si>
  <si>
    <t>(800) 224-0767    (212) 863-9058</t>
  </si>
  <si>
    <t>State</t>
  </si>
  <si>
    <t>Zip Code</t>
  </si>
  <si>
    <t xml:space="preserve">Contact name </t>
  </si>
  <si>
    <t>Contact email</t>
  </si>
  <si>
    <t>Contact phone</t>
  </si>
  <si>
    <t xml:space="preserve">Quanity </t>
  </si>
  <si>
    <t>Item</t>
  </si>
  <si>
    <t>UPC</t>
  </si>
  <si>
    <t xml:space="preserve">WS Cost </t>
  </si>
  <si>
    <t xml:space="preserve">Total </t>
  </si>
  <si>
    <t>Subtotal</t>
  </si>
  <si>
    <t>Shipping</t>
  </si>
  <si>
    <t>Total</t>
  </si>
  <si>
    <t xml:space="preserve">Payment Terms: </t>
  </si>
  <si>
    <t xml:space="preserve">Payment Due: </t>
  </si>
  <si>
    <t>Cherry - Blistered</t>
  </si>
  <si>
    <t>Vanilla - Blistered</t>
  </si>
  <si>
    <t>Spearmint - Blistered</t>
  </si>
  <si>
    <t>Classic - Blistered</t>
  </si>
  <si>
    <t xml:space="preserve">Nios Inc. </t>
  </si>
  <si>
    <t xml:space="preserve">Packing Slip </t>
  </si>
  <si>
    <t>Shipping Address</t>
  </si>
  <si>
    <t>City</t>
  </si>
  <si>
    <t>PO Number</t>
  </si>
  <si>
    <t>Invoice Number</t>
  </si>
  <si>
    <t>Billing Address</t>
  </si>
  <si>
    <t xml:space="preserve">City </t>
  </si>
  <si>
    <t>Contact name</t>
  </si>
  <si>
    <t>Company name</t>
  </si>
  <si>
    <t>Contact Email</t>
  </si>
  <si>
    <t>Contach Phone</t>
  </si>
  <si>
    <t>Shipping Contact</t>
  </si>
  <si>
    <t>Shipping Email</t>
  </si>
  <si>
    <t>Shipping phone</t>
  </si>
  <si>
    <t>Shipping to:</t>
  </si>
  <si>
    <t>Shelf Life upon date of manufacture</t>
  </si>
  <si>
    <t>Sell Rank</t>
  </si>
  <si>
    <t>Product Code</t>
  </si>
  <si>
    <t xml:space="preserve">Deeply in Mauve </t>
  </si>
  <si>
    <t>Burlesque</t>
  </si>
  <si>
    <t>Latte Love</t>
  </si>
  <si>
    <t>New! 9/12/2016</t>
  </si>
  <si>
    <t>Invoice $</t>
  </si>
  <si>
    <t>Invoice sub-total</t>
  </si>
  <si>
    <t>New 4/15/2017</t>
  </si>
  <si>
    <t>Organic Edible Adult Balm</t>
  </si>
  <si>
    <t>Case Pack UPC</t>
  </si>
  <si>
    <t>MAP</t>
  </si>
  <si>
    <t xml:space="preserve">sales@noyah.com               212-863-9058           2021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</si>
</sst>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000000\-00000"/>
    <numFmt numFmtId="165" formatCode="&quot;$&quot;#,##0.00;[Red]&quot;$&quot;#,##0.00"/>
    <numFmt numFmtId="166" formatCode="0.0%"/>
    <numFmt numFmtId="167" formatCode="00000000000"/>
    <numFmt numFmtId="168" formatCode="[$-1010409]#,##0.00;\-#,##0.00"/>
    <numFmt numFmtId="169" formatCode="[$-409]d\-mmm;@"/>
    <numFmt numFmtId="170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sz val="10"/>
      <name val="Tw Cen MT"/>
      <family val="2"/>
    </font>
    <font>
      <b/>
      <sz val="18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9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0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quotePrefix="1" applyFont="1"/>
    <xf numFmtId="0" fontId="7" fillId="0" borderId="0" xfId="0" applyFont="1" applyFill="1"/>
    <xf numFmtId="0" fontId="5" fillId="0" borderId="10" xfId="0" applyFont="1" applyBorder="1"/>
    <xf numFmtId="0" fontId="5" fillId="0" borderId="9" xfId="0" applyFont="1" applyBorder="1"/>
    <xf numFmtId="0" fontId="5" fillId="0" borderId="3" xfId="0" applyFont="1" applyFill="1" applyBorder="1" applyAlignment="1" applyProtection="1">
      <alignment horizontal="left"/>
      <protection locked="0"/>
    </xf>
    <xf numFmtId="0" fontId="6" fillId="7" borderId="6" xfId="0" applyFont="1" applyFill="1" applyBorder="1"/>
    <xf numFmtId="0" fontId="6" fillId="7" borderId="8" xfId="0" applyFont="1" applyFill="1" applyBorder="1"/>
    <xf numFmtId="0" fontId="6" fillId="7" borderId="6" xfId="0" applyFont="1" applyFill="1" applyBorder="1" applyAlignment="1">
      <alignment horizontal="left"/>
    </xf>
    <xf numFmtId="44" fontId="5" fillId="0" borderId="12" xfId="1" applyFont="1" applyBorder="1"/>
    <xf numFmtId="0" fontId="5" fillId="0" borderId="7" xfId="0" applyFont="1" applyBorder="1" applyAlignment="1">
      <alignment horizontal="left"/>
    </xf>
    <xf numFmtId="0" fontId="5" fillId="0" borderId="13" xfId="0" applyFont="1" applyBorder="1"/>
    <xf numFmtId="44" fontId="5" fillId="0" borderId="6" xfId="1" applyFont="1" applyBorder="1"/>
    <xf numFmtId="9" fontId="5" fillId="0" borderId="0" xfId="3" applyFont="1"/>
    <xf numFmtId="44" fontId="5" fillId="0" borderId="0" xfId="0" applyNumberFormat="1" applyFont="1"/>
    <xf numFmtId="9" fontId="5" fillId="0" borderId="0" xfId="0" applyNumberFormat="1" applyFont="1"/>
    <xf numFmtId="0" fontId="5" fillId="0" borderId="0" xfId="0" applyFont="1" applyBorder="1"/>
    <xf numFmtId="0" fontId="6" fillId="0" borderId="9" xfId="0" applyFont="1" applyBorder="1" applyAlignment="1">
      <alignment horizontal="left"/>
    </xf>
    <xf numFmtId="0" fontId="5" fillId="0" borderId="14" xfId="0" applyFont="1" applyBorder="1"/>
    <xf numFmtId="44" fontId="6" fillId="0" borderId="2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64" fontId="11" fillId="6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6" fontId="12" fillId="2" borderId="2" xfId="3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3" fillId="0" borderId="1" xfId="24" applyFont="1" applyFill="1" applyBorder="1" applyAlignment="1" applyProtection="1">
      <alignment horizontal="center" vertical="center"/>
      <protection locked="0"/>
    </xf>
    <xf numFmtId="7" fontId="3" fillId="0" borderId="3" xfId="1" applyNumberFormat="1" applyFont="1" applyFill="1" applyBorder="1" applyAlignment="1">
      <alignment horizontal="center" vertical="center" wrapText="1"/>
    </xf>
    <xf numFmtId="7" fontId="3" fillId="0" borderId="5" xfId="1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7" fontId="3" fillId="2" borderId="3" xfId="1" applyNumberFormat="1" applyFont="1" applyFill="1" applyBorder="1" applyAlignment="1">
      <alignment horizontal="center"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/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7" borderId="1" xfId="0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wrapText="1"/>
    </xf>
    <xf numFmtId="7" fontId="3" fillId="0" borderId="5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/>
      <protection locked="0"/>
    </xf>
    <xf numFmtId="49" fontId="13" fillId="0" borderId="6" xfId="1" applyNumberFormat="1" applyFont="1" applyFill="1" applyBorder="1" applyAlignment="1">
      <alignment horizontal="center" vertical="center" wrapText="1"/>
    </xf>
    <xf numFmtId="7" fontId="3" fillId="0" borderId="8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7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7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0" fontId="8" fillId="0" borderId="0" xfId="0" applyFont="1"/>
    <xf numFmtId="167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center" wrapText="1"/>
    </xf>
    <xf numFmtId="7" fontId="3" fillId="0" borderId="2" xfId="1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wrapText="1"/>
    </xf>
    <xf numFmtId="7" fontId="3" fillId="0" borderId="1" xfId="1" applyNumberFormat="1" applyFont="1" applyFill="1" applyBorder="1" applyAlignment="1">
      <alignment horizontal="center" wrapText="1"/>
    </xf>
    <xf numFmtId="166" fontId="12" fillId="3" borderId="1" xfId="3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2" borderId="1" xfId="0" applyFont="1" applyFill="1" applyBorder="1"/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1" applyNumberFormat="1" applyFont="1" applyBorder="1" applyAlignment="1">
      <alignment horizontal="center"/>
    </xf>
    <xf numFmtId="0" fontId="8" fillId="4" borderId="1" xfId="0" applyFont="1" applyFill="1" applyBorder="1"/>
    <xf numFmtId="0" fontId="8" fillId="5" borderId="1" xfId="0" applyFont="1" applyFill="1" applyBorder="1"/>
    <xf numFmtId="0" fontId="8" fillId="0" borderId="1" xfId="0" applyFont="1" applyBorder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NumberFormat="1" applyFont="1" applyAlignment="1" applyProtection="1">
      <alignment horizontal="left"/>
      <protection locked="0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7" fontId="5" fillId="0" borderId="1" xfId="1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3" xfId="0" applyBorder="1"/>
    <xf numFmtId="14" fontId="0" fillId="0" borderId="3" xfId="0" applyNumberFormat="1" applyBorder="1"/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1" fontId="15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7" fontId="3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" fontId="3" fillId="0" borderId="6" xfId="0" quotePrefix="1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7" fontId="3" fillId="0" borderId="6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0" borderId="15" xfId="0" applyFont="1" applyBorder="1" applyAlignment="1"/>
    <xf numFmtId="167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7" fontId="11" fillId="0" borderId="5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wrapText="1"/>
    </xf>
    <xf numFmtId="0" fontId="17" fillId="0" borderId="0" xfId="25" applyFill="1" applyAlignment="1">
      <alignment horizontal="center" vertical="center"/>
    </xf>
  </cellXfs>
  <cellStyles count="26">
    <cellStyle name="Currency" xfId="1" builtinId="4"/>
    <cellStyle name="Currency 13" xfId="21" xr:uid="{00000000-0005-0000-0000-000001000000}"/>
    <cellStyle name="Currency 15" xfId="4" xr:uid="{00000000-0005-0000-0000-000002000000}"/>
    <cellStyle name="Currency 2" xfId="5" xr:uid="{00000000-0005-0000-0000-000003000000}"/>
    <cellStyle name="Currency 3" xfId="6" xr:uid="{00000000-0005-0000-0000-000004000000}"/>
    <cellStyle name="Currency 4" xfId="7" xr:uid="{00000000-0005-0000-0000-000005000000}"/>
    <cellStyle name="Currency 5" xfId="8" xr:uid="{00000000-0005-0000-0000-000006000000}"/>
    <cellStyle name="Currency 6" xfId="9" xr:uid="{00000000-0005-0000-0000-000007000000}"/>
    <cellStyle name="Currency 7" xfId="10" xr:uid="{00000000-0005-0000-0000-000008000000}"/>
    <cellStyle name="Hyperlink" xfId="25" builtinId="8"/>
    <cellStyle name="Normal" xfId="0" builtinId="0"/>
    <cellStyle name="Normal 10" xfId="22" xr:uid="{00000000-0005-0000-0000-00000A000000}"/>
    <cellStyle name="Normal 2" xfId="2" xr:uid="{00000000-0005-0000-0000-00000B000000}"/>
    <cellStyle name="Normal 2 2" xfId="23" xr:uid="{00000000-0005-0000-0000-00000C000000}"/>
    <cellStyle name="Normal 2 2 2" xfId="18" xr:uid="{00000000-0005-0000-0000-00000D000000}"/>
    <cellStyle name="Normal 2 3 2" xfId="19" xr:uid="{00000000-0005-0000-0000-00000E000000}"/>
    <cellStyle name="Normal 21" xfId="11" xr:uid="{00000000-0005-0000-0000-00000F000000}"/>
    <cellStyle name="Normal 3" xfId="12" xr:uid="{00000000-0005-0000-0000-000010000000}"/>
    <cellStyle name="Normal 4" xfId="13" xr:uid="{00000000-0005-0000-0000-000011000000}"/>
    <cellStyle name="Normal 5" xfId="14" xr:uid="{00000000-0005-0000-0000-000012000000}"/>
    <cellStyle name="Normal 6" xfId="15" xr:uid="{00000000-0005-0000-0000-000013000000}"/>
    <cellStyle name="Normal 7" xfId="16" xr:uid="{00000000-0005-0000-0000-000014000000}"/>
    <cellStyle name="Normal 8" xfId="17" xr:uid="{00000000-0005-0000-0000-000015000000}"/>
    <cellStyle name="Normal_Sheet1" xfId="24" xr:uid="{00000000-0005-0000-0000-000016000000}"/>
    <cellStyle name="Percent" xfId="3" builtinId="5"/>
    <cellStyle name="Percent 2" xfId="20" xr:uid="{00000000-0005-0000-0000-000018000000}"/>
  </cellStyles>
  <dxfs count="11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152402</xdr:rowOff>
    </xdr:from>
    <xdr:to>
      <xdr:col>2</xdr:col>
      <xdr:colOff>20320</xdr:colOff>
      <xdr:row>0</xdr:row>
      <xdr:rowOff>501624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52402"/>
          <a:ext cx="1168400" cy="349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566888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03208" cy="672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713516" cy="67246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713516" cy="672464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0</xdr:row>
      <xdr:rowOff>152400</xdr:rowOff>
    </xdr:from>
    <xdr:ext cx="1428749" cy="4932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79"/>
        <a:stretch/>
      </xdr:blipFill>
      <xdr:spPr>
        <a:xfrm>
          <a:off x="838200" y="152400"/>
          <a:ext cx="1428749" cy="4932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noyah.com%20%20%20%20%20%20%20%20%20%20%20%20%20%20%20212-863-9058%20%20%20%20%20%20%20%20%20%20%2020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1092"/>
  <sheetViews>
    <sheetView showGridLines="0" tabSelected="1" zoomScale="70" zoomScaleNormal="70" workbookViewId="0">
      <pane ySplit="2" topLeftCell="A3" activePane="bottomLeft" state="frozen"/>
      <selection pane="bottomLeft" activeCell="G2" sqref="G2"/>
    </sheetView>
  </sheetViews>
  <sheetFormatPr defaultColWidth="9.109375" defaultRowHeight="60" customHeight="1" x14ac:dyDescent="0.25"/>
  <cols>
    <col min="1" max="1" width="9.33203125" style="132" customWidth="1"/>
    <col min="2" max="2" width="8.21875" style="132" customWidth="1"/>
    <col min="3" max="3" width="10.109375" style="132" customWidth="1"/>
    <col min="4" max="4" width="23.6640625" style="140" customWidth="1"/>
    <col min="5" max="5" width="7.109375" style="140" customWidth="1"/>
    <col min="6" max="6" width="16.88671875" style="140" customWidth="1"/>
    <col min="7" max="7" width="15.44140625" style="140" customWidth="1"/>
    <col min="8" max="8" width="17.21875" style="140" customWidth="1"/>
    <col min="9" max="9" width="8.21875" style="34" customWidth="1"/>
    <col min="10" max="10" width="3.21875" style="132" hidden="1" customWidth="1"/>
    <col min="11" max="11" width="2.21875" style="132" hidden="1" customWidth="1"/>
    <col min="12" max="12" width="0.109375" style="132" hidden="1" customWidth="1"/>
    <col min="13" max="13" width="2.77734375" style="132" hidden="1" customWidth="1"/>
    <col min="14" max="15" width="0.109375" style="132" customWidth="1"/>
    <col min="16" max="16" width="7.21875" style="132" customWidth="1"/>
    <col min="17" max="17" width="9.44140625" style="38" customWidth="1"/>
    <col min="18" max="18" width="13.77734375" style="38" customWidth="1"/>
    <col min="19" max="19" width="11.44140625" style="38" customWidth="1"/>
    <col min="20" max="20" width="9.33203125" style="38" customWidth="1"/>
    <col min="21" max="21" width="8.77734375" style="38" customWidth="1"/>
    <col min="22" max="22" width="8.6640625" style="38" customWidth="1"/>
    <col min="23" max="23" width="6.5546875" style="38" customWidth="1"/>
    <col min="24" max="24" width="11.44140625" style="38" customWidth="1"/>
    <col min="25" max="25" width="9" style="132" customWidth="1"/>
    <col min="26" max="26" width="10.6640625" style="132" customWidth="1"/>
    <col min="27" max="27" width="9.109375" style="141" customWidth="1"/>
    <col min="28" max="28" width="8" style="132" customWidth="1"/>
    <col min="29" max="38" width="15.44140625" style="132" customWidth="1"/>
    <col min="39" max="16384" width="9.109375" style="132"/>
  </cols>
  <sheetData>
    <row r="1" spans="1:29" s="34" customFormat="1" ht="47.4" customHeight="1" x14ac:dyDescent="0.3">
      <c r="D1" s="35"/>
      <c r="F1" s="194" t="s">
        <v>143</v>
      </c>
      <c r="G1" s="37"/>
      <c r="H1" s="36"/>
      <c r="I1" s="36"/>
      <c r="Q1" s="38"/>
      <c r="R1" s="38"/>
      <c r="S1" s="38"/>
      <c r="T1" s="38"/>
      <c r="U1" s="38"/>
      <c r="V1" s="38"/>
      <c r="W1" s="38"/>
      <c r="X1" s="38"/>
      <c r="AA1" s="39"/>
    </row>
    <row r="2" spans="1:29" s="48" customFormat="1" ht="49.8" customHeight="1" x14ac:dyDescent="0.3">
      <c r="A2" s="40" t="s">
        <v>83</v>
      </c>
      <c r="B2" s="43" t="s">
        <v>0</v>
      </c>
      <c r="C2" s="42" t="s">
        <v>59</v>
      </c>
      <c r="D2" s="40" t="s">
        <v>80</v>
      </c>
      <c r="E2" s="40" t="s">
        <v>131</v>
      </c>
      <c r="F2" s="40" t="s">
        <v>58</v>
      </c>
      <c r="G2" s="42" t="s">
        <v>43</v>
      </c>
      <c r="H2" s="42" t="s">
        <v>141</v>
      </c>
      <c r="I2" s="41" t="s">
        <v>132</v>
      </c>
      <c r="J2" s="44"/>
      <c r="K2" s="44"/>
      <c r="L2" s="44"/>
      <c r="M2" s="44"/>
      <c r="N2" s="44"/>
      <c r="O2" s="44"/>
      <c r="P2" s="40" t="s">
        <v>11</v>
      </c>
      <c r="Q2" s="45" t="s">
        <v>130</v>
      </c>
      <c r="R2" s="45" t="s">
        <v>2</v>
      </c>
      <c r="S2" s="45" t="s">
        <v>27</v>
      </c>
      <c r="T2" s="45" t="s">
        <v>31</v>
      </c>
      <c r="U2" s="45" t="s">
        <v>28</v>
      </c>
      <c r="V2" s="46" t="s">
        <v>1</v>
      </c>
      <c r="W2" s="40" t="s">
        <v>12</v>
      </c>
      <c r="X2" s="40" t="s">
        <v>40</v>
      </c>
      <c r="Y2" s="41" t="s">
        <v>39</v>
      </c>
      <c r="Z2" s="43" t="s">
        <v>137</v>
      </c>
      <c r="AA2" s="47" t="s">
        <v>38</v>
      </c>
      <c r="AB2" s="47" t="s">
        <v>142</v>
      </c>
    </row>
    <row r="3" spans="1:29" s="61" customFormat="1" ht="21" customHeight="1" x14ac:dyDescent="0.3">
      <c r="A3" s="49"/>
      <c r="B3" s="50"/>
      <c r="C3" s="50"/>
      <c r="D3" s="52" t="s">
        <v>81</v>
      </c>
      <c r="E3" s="49"/>
      <c r="F3" s="50"/>
      <c r="G3" s="51"/>
      <c r="H3" s="50"/>
      <c r="I3" s="163"/>
      <c r="K3" s="53"/>
      <c r="L3" s="54"/>
      <c r="M3" s="54"/>
      <c r="N3" s="54"/>
      <c r="P3" s="55"/>
      <c r="Q3" s="55"/>
      <c r="R3" s="56"/>
      <c r="S3" s="55"/>
      <c r="T3" s="55"/>
      <c r="U3" s="55"/>
      <c r="V3" s="56"/>
      <c r="W3" s="56"/>
      <c r="X3" s="57"/>
      <c r="Y3" s="57"/>
      <c r="Z3" s="49"/>
      <c r="AA3" s="58"/>
      <c r="AB3" s="59"/>
      <c r="AC3" s="60"/>
    </row>
    <row r="4" spans="1:29" s="48" customFormat="1" ht="21" customHeight="1" x14ac:dyDescent="0.3">
      <c r="A4" s="49"/>
      <c r="B4" s="50" t="s">
        <v>33</v>
      </c>
      <c r="C4" s="64" t="s">
        <v>3</v>
      </c>
      <c r="D4" s="65" t="s">
        <v>66</v>
      </c>
      <c r="E4" s="55">
        <v>5</v>
      </c>
      <c r="F4" s="51" t="s">
        <v>51</v>
      </c>
      <c r="G4" s="63" t="s">
        <v>5</v>
      </c>
      <c r="H4" s="63" t="s">
        <v>41</v>
      </c>
      <c r="I4" s="62">
        <v>2101</v>
      </c>
      <c r="K4" s="53"/>
      <c r="L4" s="54"/>
      <c r="M4" s="54"/>
      <c r="N4" s="54"/>
      <c r="P4" s="55" t="s">
        <v>32</v>
      </c>
      <c r="Q4" s="55" t="s">
        <v>34</v>
      </c>
      <c r="R4" s="56" t="s">
        <v>49</v>
      </c>
      <c r="S4" s="66" t="s">
        <v>50</v>
      </c>
      <c r="T4" s="66" t="s">
        <v>29</v>
      </c>
      <c r="U4" s="66" t="s">
        <v>29</v>
      </c>
      <c r="V4" s="56" t="s">
        <v>41</v>
      </c>
      <c r="W4" s="56">
        <v>4</v>
      </c>
      <c r="X4" s="67">
        <f t="shared" ref="X4:X13" si="0">AA4*0.6</f>
        <v>9.6</v>
      </c>
      <c r="Y4" s="68" t="s">
        <v>41</v>
      </c>
      <c r="Z4" s="180">
        <f t="shared" ref="Z4:Z13" si="1">X4*A4</f>
        <v>0</v>
      </c>
      <c r="AA4" s="58">
        <v>16</v>
      </c>
      <c r="AB4" s="58">
        <v>16</v>
      </c>
      <c r="AC4" s="69"/>
    </row>
    <row r="5" spans="1:29" s="48" customFormat="1" ht="21" customHeight="1" x14ac:dyDescent="0.3">
      <c r="A5" s="49"/>
      <c r="B5" s="51" t="s">
        <v>33</v>
      </c>
      <c r="C5" s="64" t="s">
        <v>3</v>
      </c>
      <c r="D5" s="71" t="s">
        <v>67</v>
      </c>
      <c r="E5" s="55">
        <v>2</v>
      </c>
      <c r="F5" s="51" t="s">
        <v>51</v>
      </c>
      <c r="G5" s="63" t="s">
        <v>6</v>
      </c>
      <c r="H5" s="63" t="s">
        <v>41</v>
      </c>
      <c r="I5" s="70">
        <v>2102</v>
      </c>
      <c r="K5" s="72"/>
      <c r="L5" s="73"/>
      <c r="M5" s="73"/>
      <c r="N5" s="73"/>
      <c r="P5" s="55" t="s">
        <v>32</v>
      </c>
      <c r="Q5" s="55" t="s">
        <v>34</v>
      </c>
      <c r="R5" s="56" t="s">
        <v>49</v>
      </c>
      <c r="S5" s="66" t="s">
        <v>50</v>
      </c>
      <c r="T5" s="66" t="s">
        <v>29</v>
      </c>
      <c r="U5" s="66" t="s">
        <v>29</v>
      </c>
      <c r="V5" s="55" t="s">
        <v>41</v>
      </c>
      <c r="W5" s="56">
        <v>4</v>
      </c>
      <c r="X5" s="67">
        <f t="shared" si="0"/>
        <v>9.6</v>
      </c>
      <c r="Y5" s="68" t="s">
        <v>41</v>
      </c>
      <c r="Z5" s="180">
        <f t="shared" si="1"/>
        <v>0</v>
      </c>
      <c r="AA5" s="74">
        <v>16</v>
      </c>
      <c r="AB5" s="74">
        <v>16</v>
      </c>
      <c r="AC5" s="69"/>
    </row>
    <row r="6" spans="1:29" s="48" customFormat="1" ht="21" customHeight="1" x14ac:dyDescent="0.3">
      <c r="A6" s="49"/>
      <c r="B6" s="51" t="s">
        <v>33</v>
      </c>
      <c r="C6" s="64" t="s">
        <v>3</v>
      </c>
      <c r="D6" s="71" t="s">
        <v>68</v>
      </c>
      <c r="E6" s="55">
        <v>7</v>
      </c>
      <c r="F6" s="51" t="s">
        <v>51</v>
      </c>
      <c r="G6" s="63" t="s">
        <v>7</v>
      </c>
      <c r="H6" s="63" t="s">
        <v>41</v>
      </c>
      <c r="I6" s="70">
        <v>2103</v>
      </c>
      <c r="K6" s="72"/>
      <c r="L6" s="73"/>
      <c r="M6" s="73"/>
      <c r="N6" s="73"/>
      <c r="P6" s="55" t="s">
        <v>32</v>
      </c>
      <c r="Q6" s="55" t="s">
        <v>34</v>
      </c>
      <c r="R6" s="56" t="s">
        <v>49</v>
      </c>
      <c r="S6" s="66" t="s">
        <v>50</v>
      </c>
      <c r="T6" s="66" t="s">
        <v>29</v>
      </c>
      <c r="U6" s="66" t="s">
        <v>29</v>
      </c>
      <c r="V6" s="55" t="s">
        <v>41</v>
      </c>
      <c r="W6" s="56">
        <v>4</v>
      </c>
      <c r="X6" s="67">
        <f t="shared" si="0"/>
        <v>9.6</v>
      </c>
      <c r="Y6" s="68" t="s">
        <v>41</v>
      </c>
      <c r="Z6" s="180">
        <f t="shared" si="1"/>
        <v>0</v>
      </c>
      <c r="AA6" s="74">
        <v>16</v>
      </c>
      <c r="AB6" s="74">
        <v>16</v>
      </c>
      <c r="AC6" s="69"/>
    </row>
    <row r="7" spans="1:29" s="48" customFormat="1" ht="21" customHeight="1" x14ac:dyDescent="0.3">
      <c r="A7" s="49"/>
      <c r="B7" s="51" t="s">
        <v>33</v>
      </c>
      <c r="C7" s="64" t="s">
        <v>3</v>
      </c>
      <c r="D7" s="71" t="s">
        <v>69</v>
      </c>
      <c r="E7" s="55">
        <v>10</v>
      </c>
      <c r="F7" s="51" t="s">
        <v>51</v>
      </c>
      <c r="G7" s="63" t="s">
        <v>8</v>
      </c>
      <c r="H7" s="63" t="s">
        <v>41</v>
      </c>
      <c r="I7" s="70">
        <v>2104</v>
      </c>
      <c r="K7" s="72"/>
      <c r="L7" s="73"/>
      <c r="M7" s="73"/>
      <c r="N7" s="73"/>
      <c r="P7" s="55" t="s">
        <v>32</v>
      </c>
      <c r="Q7" s="55" t="s">
        <v>34</v>
      </c>
      <c r="R7" s="56" t="s">
        <v>49</v>
      </c>
      <c r="S7" s="66" t="s">
        <v>50</v>
      </c>
      <c r="T7" s="66" t="s">
        <v>29</v>
      </c>
      <c r="U7" s="66" t="s">
        <v>29</v>
      </c>
      <c r="V7" s="55" t="s">
        <v>41</v>
      </c>
      <c r="W7" s="56">
        <v>4</v>
      </c>
      <c r="X7" s="67">
        <f t="shared" si="0"/>
        <v>9.6</v>
      </c>
      <c r="Y7" s="68" t="s">
        <v>41</v>
      </c>
      <c r="Z7" s="180">
        <f t="shared" si="1"/>
        <v>0</v>
      </c>
      <c r="AA7" s="74">
        <v>16</v>
      </c>
      <c r="AB7" s="74">
        <v>16</v>
      </c>
      <c r="AC7" s="69"/>
    </row>
    <row r="8" spans="1:29" s="48" customFormat="1" ht="21" customHeight="1" x14ac:dyDescent="0.3">
      <c r="A8" s="49"/>
      <c r="B8" s="51" t="s">
        <v>33</v>
      </c>
      <c r="C8" s="64" t="s">
        <v>3</v>
      </c>
      <c r="D8" s="71" t="s">
        <v>70</v>
      </c>
      <c r="E8" s="55">
        <v>4</v>
      </c>
      <c r="F8" s="51" t="s">
        <v>51</v>
      </c>
      <c r="G8" s="63" t="s">
        <v>48</v>
      </c>
      <c r="H8" s="63" t="s">
        <v>41</v>
      </c>
      <c r="I8" s="70">
        <v>2105</v>
      </c>
      <c r="K8" s="72"/>
      <c r="L8" s="73"/>
      <c r="M8" s="73"/>
      <c r="N8" s="73"/>
      <c r="P8" s="55" t="s">
        <v>32</v>
      </c>
      <c r="Q8" s="55" t="s">
        <v>34</v>
      </c>
      <c r="R8" s="56" t="s">
        <v>49</v>
      </c>
      <c r="S8" s="66" t="s">
        <v>50</v>
      </c>
      <c r="T8" s="66" t="s">
        <v>29</v>
      </c>
      <c r="U8" s="66" t="s">
        <v>29</v>
      </c>
      <c r="V8" s="55" t="s">
        <v>41</v>
      </c>
      <c r="W8" s="56">
        <v>4</v>
      </c>
      <c r="X8" s="67">
        <f t="shared" si="0"/>
        <v>9.6</v>
      </c>
      <c r="Y8" s="68" t="s">
        <v>41</v>
      </c>
      <c r="Z8" s="180">
        <f t="shared" si="1"/>
        <v>0</v>
      </c>
      <c r="AA8" s="74">
        <v>16</v>
      </c>
      <c r="AB8" s="74">
        <v>16</v>
      </c>
      <c r="AC8" s="69"/>
    </row>
    <row r="9" spans="1:29" s="88" customFormat="1" ht="21" customHeight="1" x14ac:dyDescent="0.3">
      <c r="A9" s="75"/>
      <c r="B9" s="77" t="s">
        <v>33</v>
      </c>
      <c r="C9" s="79" t="s">
        <v>3</v>
      </c>
      <c r="D9" s="80" t="s">
        <v>71</v>
      </c>
      <c r="E9" s="164">
        <v>3</v>
      </c>
      <c r="F9" s="77" t="s">
        <v>51</v>
      </c>
      <c r="G9" s="78" t="s">
        <v>57</v>
      </c>
      <c r="H9" s="78" t="s">
        <v>41</v>
      </c>
      <c r="I9" s="76">
        <v>2106</v>
      </c>
      <c r="K9" s="81"/>
      <c r="L9" s="82"/>
      <c r="M9" s="82"/>
      <c r="N9" s="82"/>
      <c r="P9" s="83" t="s">
        <v>32</v>
      </c>
      <c r="Q9" s="83" t="s">
        <v>34</v>
      </c>
      <c r="R9" s="83" t="s">
        <v>49</v>
      </c>
      <c r="S9" s="84" t="s">
        <v>50</v>
      </c>
      <c r="T9" s="84" t="s">
        <v>29</v>
      </c>
      <c r="U9" s="84" t="s">
        <v>29</v>
      </c>
      <c r="V9" s="83" t="s">
        <v>41</v>
      </c>
      <c r="W9" s="56">
        <v>4</v>
      </c>
      <c r="X9" s="85">
        <f t="shared" si="0"/>
        <v>9.6</v>
      </c>
      <c r="Y9" s="86" t="s">
        <v>41</v>
      </c>
      <c r="Z9" s="180">
        <f t="shared" si="1"/>
        <v>0</v>
      </c>
      <c r="AA9" s="87">
        <v>16</v>
      </c>
      <c r="AB9" s="87">
        <v>16</v>
      </c>
    </row>
    <row r="10" spans="1:29" s="88" customFormat="1" ht="21" customHeight="1" x14ac:dyDescent="0.25">
      <c r="A10" s="75"/>
      <c r="B10" s="77" t="s">
        <v>33</v>
      </c>
      <c r="C10" s="79" t="s">
        <v>3</v>
      </c>
      <c r="D10" s="80" t="s">
        <v>133</v>
      </c>
      <c r="E10" s="164">
        <v>6</v>
      </c>
      <c r="F10" s="77" t="s">
        <v>136</v>
      </c>
      <c r="G10" s="178">
        <v>850114004407</v>
      </c>
      <c r="H10" s="78" t="s">
        <v>41</v>
      </c>
      <c r="I10" s="76">
        <v>2107</v>
      </c>
      <c r="K10" s="81"/>
      <c r="L10" s="82"/>
      <c r="M10" s="82"/>
      <c r="N10" s="82"/>
      <c r="P10" s="83" t="s">
        <v>32</v>
      </c>
      <c r="Q10" s="83" t="s">
        <v>34</v>
      </c>
      <c r="R10" s="83" t="s">
        <v>49</v>
      </c>
      <c r="S10" s="84" t="s">
        <v>50</v>
      </c>
      <c r="T10" s="84" t="s">
        <v>29</v>
      </c>
      <c r="U10" s="84" t="s">
        <v>29</v>
      </c>
      <c r="V10" s="83" t="s">
        <v>41</v>
      </c>
      <c r="W10" s="56">
        <v>4</v>
      </c>
      <c r="X10" s="85">
        <f t="shared" si="0"/>
        <v>9.6</v>
      </c>
      <c r="Y10" s="86" t="s">
        <v>41</v>
      </c>
      <c r="Z10" s="180">
        <f t="shared" si="1"/>
        <v>0</v>
      </c>
      <c r="AA10" s="87">
        <v>16</v>
      </c>
      <c r="AB10" s="87">
        <v>16</v>
      </c>
    </row>
    <row r="11" spans="1:29" s="88" customFormat="1" ht="21" customHeight="1" x14ac:dyDescent="0.25">
      <c r="A11" s="75"/>
      <c r="B11" s="77" t="s">
        <v>33</v>
      </c>
      <c r="C11" s="79" t="s">
        <v>3</v>
      </c>
      <c r="D11" s="80" t="s">
        <v>75</v>
      </c>
      <c r="E11" s="164">
        <v>8</v>
      </c>
      <c r="F11" s="77" t="s">
        <v>136</v>
      </c>
      <c r="G11" s="178">
        <v>850114004391</v>
      </c>
      <c r="H11" s="78" t="s">
        <v>41</v>
      </c>
      <c r="I11" s="76">
        <v>2108</v>
      </c>
      <c r="K11" s="81"/>
      <c r="L11" s="82"/>
      <c r="M11" s="82"/>
      <c r="N11" s="82"/>
      <c r="P11" s="83" t="s">
        <v>32</v>
      </c>
      <c r="Q11" s="83" t="s">
        <v>34</v>
      </c>
      <c r="R11" s="83" t="s">
        <v>49</v>
      </c>
      <c r="S11" s="84" t="s">
        <v>50</v>
      </c>
      <c r="T11" s="84" t="s">
        <v>29</v>
      </c>
      <c r="U11" s="84" t="s">
        <v>29</v>
      </c>
      <c r="V11" s="83" t="s">
        <v>41</v>
      </c>
      <c r="W11" s="56">
        <v>4</v>
      </c>
      <c r="X11" s="85">
        <f t="shared" si="0"/>
        <v>9.6</v>
      </c>
      <c r="Y11" s="86" t="s">
        <v>41</v>
      </c>
      <c r="Z11" s="180">
        <f t="shared" si="1"/>
        <v>0</v>
      </c>
      <c r="AA11" s="87">
        <v>16</v>
      </c>
      <c r="AB11" s="87">
        <v>16</v>
      </c>
    </row>
    <row r="12" spans="1:29" s="88" customFormat="1" ht="21" customHeight="1" x14ac:dyDescent="0.25">
      <c r="A12" s="75"/>
      <c r="B12" s="77" t="s">
        <v>33</v>
      </c>
      <c r="C12" s="79" t="s">
        <v>3</v>
      </c>
      <c r="D12" s="80" t="s">
        <v>134</v>
      </c>
      <c r="E12" s="164">
        <v>9</v>
      </c>
      <c r="F12" s="77" t="s">
        <v>136</v>
      </c>
      <c r="G12" s="178">
        <v>850114004377</v>
      </c>
      <c r="H12" s="78" t="s">
        <v>41</v>
      </c>
      <c r="I12" s="76">
        <v>2109</v>
      </c>
      <c r="K12" s="81"/>
      <c r="L12" s="82"/>
      <c r="M12" s="82"/>
      <c r="N12" s="82"/>
      <c r="P12" s="83" t="s">
        <v>32</v>
      </c>
      <c r="Q12" s="83" t="s">
        <v>34</v>
      </c>
      <c r="R12" s="83" t="s">
        <v>49</v>
      </c>
      <c r="S12" s="84" t="s">
        <v>50</v>
      </c>
      <c r="T12" s="84" t="s">
        <v>29</v>
      </c>
      <c r="U12" s="84" t="s">
        <v>29</v>
      </c>
      <c r="V12" s="83" t="s">
        <v>41</v>
      </c>
      <c r="W12" s="56">
        <v>4</v>
      </c>
      <c r="X12" s="85">
        <f t="shared" si="0"/>
        <v>9.6</v>
      </c>
      <c r="Y12" s="86" t="s">
        <v>41</v>
      </c>
      <c r="Z12" s="180">
        <f t="shared" si="1"/>
        <v>0</v>
      </c>
      <c r="AA12" s="87">
        <v>16</v>
      </c>
      <c r="AB12" s="87">
        <v>16</v>
      </c>
    </row>
    <row r="13" spans="1:29" s="88" customFormat="1" ht="21" customHeight="1" x14ac:dyDescent="0.25">
      <c r="A13" s="75"/>
      <c r="B13" s="77" t="s">
        <v>33</v>
      </c>
      <c r="C13" s="79" t="s">
        <v>3</v>
      </c>
      <c r="D13" s="80" t="s">
        <v>135</v>
      </c>
      <c r="E13" s="164">
        <v>1</v>
      </c>
      <c r="F13" s="77" t="s">
        <v>51</v>
      </c>
      <c r="G13" s="178">
        <v>850114004384</v>
      </c>
      <c r="H13" s="78" t="s">
        <v>41</v>
      </c>
      <c r="I13" s="76">
        <v>2110</v>
      </c>
      <c r="K13" s="81"/>
      <c r="L13" s="82"/>
      <c r="M13" s="82"/>
      <c r="N13" s="82"/>
      <c r="P13" s="83" t="s">
        <v>32</v>
      </c>
      <c r="Q13" s="83" t="s">
        <v>34</v>
      </c>
      <c r="R13" s="83" t="s">
        <v>49</v>
      </c>
      <c r="S13" s="84" t="s">
        <v>50</v>
      </c>
      <c r="T13" s="84" t="s">
        <v>29</v>
      </c>
      <c r="U13" s="84" t="s">
        <v>29</v>
      </c>
      <c r="V13" s="83" t="s">
        <v>41</v>
      </c>
      <c r="W13" s="56">
        <v>4</v>
      </c>
      <c r="X13" s="85">
        <f t="shared" si="0"/>
        <v>9.6</v>
      </c>
      <c r="Y13" s="86" t="s">
        <v>41</v>
      </c>
      <c r="Z13" s="180">
        <f t="shared" si="1"/>
        <v>0</v>
      </c>
      <c r="AA13" s="87">
        <v>16</v>
      </c>
      <c r="AB13" s="87">
        <v>16</v>
      </c>
    </row>
    <row r="14" spans="1:29" s="48" customFormat="1" ht="21" customHeight="1" x14ac:dyDescent="0.3">
      <c r="A14" s="49"/>
      <c r="B14" s="51"/>
      <c r="C14" s="51"/>
      <c r="D14" s="89" t="s">
        <v>82</v>
      </c>
      <c r="E14" s="55"/>
      <c r="F14" s="51"/>
      <c r="H14" s="51"/>
      <c r="I14" s="163"/>
      <c r="K14" s="72"/>
      <c r="L14" s="73"/>
      <c r="M14" s="73"/>
      <c r="N14" s="73"/>
      <c r="P14" s="55"/>
      <c r="Q14" s="55"/>
      <c r="R14" s="55"/>
      <c r="S14" s="90"/>
      <c r="T14" s="90"/>
      <c r="U14" s="90"/>
      <c r="V14" s="55"/>
      <c r="W14" s="55"/>
      <c r="X14" s="67"/>
      <c r="Y14" s="68"/>
      <c r="Z14" s="180"/>
      <c r="AA14" s="74"/>
      <c r="AB14" s="74"/>
      <c r="AC14" s="69"/>
    </row>
    <row r="15" spans="1:29" s="94" customFormat="1" ht="21" customHeight="1" x14ac:dyDescent="0.3">
      <c r="A15" s="91"/>
      <c r="B15" s="77" t="s">
        <v>33</v>
      </c>
      <c r="C15" s="78" t="s">
        <v>4</v>
      </c>
      <c r="D15" s="80" t="s">
        <v>72</v>
      </c>
      <c r="E15" s="83">
        <v>6</v>
      </c>
      <c r="F15" s="77" t="s">
        <v>51</v>
      </c>
      <c r="G15" s="78" t="s">
        <v>9</v>
      </c>
      <c r="H15" s="78" t="s">
        <v>41</v>
      </c>
      <c r="I15" s="76">
        <v>3101</v>
      </c>
      <c r="K15" s="81"/>
      <c r="L15" s="82"/>
      <c r="M15" s="82"/>
      <c r="N15" s="82"/>
      <c r="P15" s="83" t="s">
        <v>32</v>
      </c>
      <c r="Q15" s="83" t="s">
        <v>34</v>
      </c>
      <c r="R15" s="83" t="s">
        <v>14</v>
      </c>
      <c r="S15" s="84" t="s">
        <v>45</v>
      </c>
      <c r="T15" s="84" t="s">
        <v>30</v>
      </c>
      <c r="U15" s="84" t="s">
        <v>30</v>
      </c>
      <c r="V15" s="83" t="s">
        <v>41</v>
      </c>
      <c r="W15" s="92">
        <v>4</v>
      </c>
      <c r="X15" s="85">
        <f t="shared" ref="X15:X24" si="2">AA15*0.6</f>
        <v>10.799999999999999</v>
      </c>
      <c r="Y15" s="86" t="s">
        <v>41</v>
      </c>
      <c r="Z15" s="180">
        <f t="shared" ref="Z15:Z24" si="3">X15*A15</f>
        <v>0</v>
      </c>
      <c r="AA15" s="87">
        <v>18</v>
      </c>
      <c r="AB15" s="87">
        <v>18</v>
      </c>
      <c r="AC15" s="93"/>
    </row>
    <row r="16" spans="1:29" s="94" customFormat="1" ht="21" customHeight="1" x14ac:dyDescent="0.3">
      <c r="A16" s="91"/>
      <c r="B16" s="77" t="s">
        <v>33</v>
      </c>
      <c r="C16" s="78" t="s">
        <v>4</v>
      </c>
      <c r="D16" s="80" t="s">
        <v>73</v>
      </c>
      <c r="E16" s="83">
        <v>2</v>
      </c>
      <c r="F16" s="77" t="s">
        <v>51</v>
      </c>
      <c r="G16" s="78" t="s">
        <v>10</v>
      </c>
      <c r="H16" s="78" t="s">
        <v>41</v>
      </c>
      <c r="I16" s="76">
        <v>3104</v>
      </c>
      <c r="K16" s="81"/>
      <c r="L16" s="82"/>
      <c r="M16" s="82"/>
      <c r="N16" s="82"/>
      <c r="P16" s="83" t="s">
        <v>32</v>
      </c>
      <c r="Q16" s="83" t="s">
        <v>34</v>
      </c>
      <c r="R16" s="83" t="s">
        <v>14</v>
      </c>
      <c r="S16" s="84" t="s">
        <v>45</v>
      </c>
      <c r="T16" s="84" t="s">
        <v>30</v>
      </c>
      <c r="U16" s="84" t="s">
        <v>30</v>
      </c>
      <c r="V16" s="83" t="s">
        <v>41</v>
      </c>
      <c r="W16" s="92">
        <v>4</v>
      </c>
      <c r="X16" s="85">
        <f t="shared" si="2"/>
        <v>10.799999999999999</v>
      </c>
      <c r="Y16" s="86" t="s">
        <v>41</v>
      </c>
      <c r="Z16" s="180">
        <f t="shared" si="3"/>
        <v>0</v>
      </c>
      <c r="AA16" s="87">
        <v>18</v>
      </c>
      <c r="AB16" s="87">
        <v>18</v>
      </c>
      <c r="AC16" s="93"/>
    </row>
    <row r="17" spans="1:29" s="94" customFormat="1" ht="21" customHeight="1" x14ac:dyDescent="0.3">
      <c r="A17" s="91"/>
      <c r="B17" s="77" t="s">
        <v>33</v>
      </c>
      <c r="C17" s="78" t="s">
        <v>4</v>
      </c>
      <c r="D17" s="80" t="s">
        <v>133</v>
      </c>
      <c r="E17" s="83">
        <v>1</v>
      </c>
      <c r="F17" s="77" t="s">
        <v>51</v>
      </c>
      <c r="G17" s="78" t="s">
        <v>35</v>
      </c>
      <c r="H17" s="78" t="s">
        <v>41</v>
      </c>
      <c r="I17" s="76">
        <v>3105</v>
      </c>
      <c r="K17" s="81"/>
      <c r="L17" s="82"/>
      <c r="M17" s="82"/>
      <c r="N17" s="82"/>
      <c r="P17" s="83" t="s">
        <v>32</v>
      </c>
      <c r="Q17" s="83" t="s">
        <v>34</v>
      </c>
      <c r="R17" s="83" t="s">
        <v>14</v>
      </c>
      <c r="S17" s="84" t="s">
        <v>45</v>
      </c>
      <c r="T17" s="84" t="s">
        <v>30</v>
      </c>
      <c r="U17" s="84" t="s">
        <v>30</v>
      </c>
      <c r="V17" s="83" t="s">
        <v>41</v>
      </c>
      <c r="W17" s="92">
        <v>4</v>
      </c>
      <c r="X17" s="85">
        <f t="shared" si="2"/>
        <v>10.799999999999999</v>
      </c>
      <c r="Y17" s="86" t="s">
        <v>41</v>
      </c>
      <c r="Z17" s="180">
        <f t="shared" si="3"/>
        <v>0</v>
      </c>
      <c r="AA17" s="87">
        <v>18</v>
      </c>
      <c r="AB17" s="87">
        <v>18</v>
      </c>
      <c r="AC17" s="93"/>
    </row>
    <row r="18" spans="1:29" s="94" customFormat="1" ht="21" customHeight="1" x14ac:dyDescent="0.3">
      <c r="A18" s="91"/>
      <c r="B18" s="77" t="s">
        <v>33</v>
      </c>
      <c r="C18" s="78" t="s">
        <v>4</v>
      </c>
      <c r="D18" s="80" t="s">
        <v>74</v>
      </c>
      <c r="E18" s="83">
        <v>4</v>
      </c>
      <c r="F18" s="77" t="s">
        <v>51</v>
      </c>
      <c r="G18" s="78" t="s">
        <v>47</v>
      </c>
      <c r="H18" s="78" t="s">
        <v>41</v>
      </c>
      <c r="I18" s="76">
        <v>3106</v>
      </c>
      <c r="K18" s="81"/>
      <c r="L18" s="82"/>
      <c r="M18" s="82"/>
      <c r="N18" s="82"/>
      <c r="P18" s="83" t="s">
        <v>32</v>
      </c>
      <c r="Q18" s="83" t="s">
        <v>34</v>
      </c>
      <c r="R18" s="83" t="s">
        <v>14</v>
      </c>
      <c r="S18" s="84" t="s">
        <v>45</v>
      </c>
      <c r="T18" s="84" t="s">
        <v>30</v>
      </c>
      <c r="U18" s="84" t="s">
        <v>30</v>
      </c>
      <c r="V18" s="83" t="s">
        <v>41</v>
      </c>
      <c r="W18" s="92">
        <v>4</v>
      </c>
      <c r="X18" s="85">
        <f t="shared" si="2"/>
        <v>10.799999999999999</v>
      </c>
      <c r="Y18" s="86" t="s">
        <v>41</v>
      </c>
      <c r="Z18" s="180">
        <f t="shared" si="3"/>
        <v>0</v>
      </c>
      <c r="AA18" s="87">
        <v>18</v>
      </c>
      <c r="AB18" s="87">
        <v>18</v>
      </c>
      <c r="AC18" s="93"/>
    </row>
    <row r="19" spans="1:29" s="94" customFormat="1" ht="21" customHeight="1" x14ac:dyDescent="0.3">
      <c r="A19" s="91"/>
      <c r="B19" s="77" t="s">
        <v>33</v>
      </c>
      <c r="C19" s="78" t="s">
        <v>4</v>
      </c>
      <c r="D19" s="80" t="s">
        <v>70</v>
      </c>
      <c r="E19" s="83">
        <v>9</v>
      </c>
      <c r="F19" s="51" t="s">
        <v>51</v>
      </c>
      <c r="G19" s="78" t="s">
        <v>46</v>
      </c>
      <c r="H19" s="78" t="s">
        <v>41</v>
      </c>
      <c r="I19" s="76">
        <v>3107</v>
      </c>
      <c r="K19" s="81"/>
      <c r="L19" s="82"/>
      <c r="M19" s="82"/>
      <c r="N19" s="82"/>
      <c r="P19" s="83" t="s">
        <v>32</v>
      </c>
      <c r="Q19" s="83" t="s">
        <v>34</v>
      </c>
      <c r="R19" s="83" t="s">
        <v>14</v>
      </c>
      <c r="S19" s="84" t="s">
        <v>45</v>
      </c>
      <c r="T19" s="84" t="s">
        <v>30</v>
      </c>
      <c r="U19" s="84" t="s">
        <v>30</v>
      </c>
      <c r="V19" s="83" t="s">
        <v>41</v>
      </c>
      <c r="W19" s="92">
        <v>4</v>
      </c>
      <c r="X19" s="85">
        <f t="shared" si="2"/>
        <v>10.799999999999999</v>
      </c>
      <c r="Y19" s="86" t="s">
        <v>41</v>
      </c>
      <c r="Z19" s="180">
        <f t="shared" si="3"/>
        <v>0</v>
      </c>
      <c r="AA19" s="87">
        <v>18</v>
      </c>
      <c r="AB19" s="87">
        <v>18</v>
      </c>
      <c r="AC19" s="93"/>
    </row>
    <row r="20" spans="1:29" s="94" customFormat="1" ht="21" customHeight="1" x14ac:dyDescent="0.3">
      <c r="A20" s="91"/>
      <c r="B20" s="77" t="s">
        <v>33</v>
      </c>
      <c r="C20" s="78" t="s">
        <v>4</v>
      </c>
      <c r="D20" s="80" t="s">
        <v>75</v>
      </c>
      <c r="E20" s="83">
        <v>5</v>
      </c>
      <c r="F20" s="51" t="s">
        <v>51</v>
      </c>
      <c r="G20" s="78" t="s">
        <v>52</v>
      </c>
      <c r="H20" s="78" t="s">
        <v>41</v>
      </c>
      <c r="I20" s="76">
        <v>3108</v>
      </c>
      <c r="K20" s="81"/>
      <c r="L20" s="82"/>
      <c r="M20" s="82"/>
      <c r="N20" s="82"/>
      <c r="P20" s="83" t="s">
        <v>32</v>
      </c>
      <c r="Q20" s="83" t="s">
        <v>34</v>
      </c>
      <c r="R20" s="83" t="s">
        <v>14</v>
      </c>
      <c r="S20" s="84" t="s">
        <v>45</v>
      </c>
      <c r="T20" s="84" t="s">
        <v>30</v>
      </c>
      <c r="U20" s="84" t="s">
        <v>30</v>
      </c>
      <c r="V20" s="83" t="s">
        <v>41</v>
      </c>
      <c r="W20" s="92">
        <v>4</v>
      </c>
      <c r="X20" s="85">
        <f t="shared" si="2"/>
        <v>10.799999999999999</v>
      </c>
      <c r="Y20" s="86" t="s">
        <v>41</v>
      </c>
      <c r="Z20" s="180">
        <f t="shared" si="3"/>
        <v>0</v>
      </c>
      <c r="AA20" s="87">
        <v>18</v>
      </c>
      <c r="AB20" s="87">
        <v>18</v>
      </c>
      <c r="AC20" s="93"/>
    </row>
    <row r="21" spans="1:29" s="94" customFormat="1" ht="21" customHeight="1" x14ac:dyDescent="0.3">
      <c r="A21" s="91"/>
      <c r="B21" s="77" t="s">
        <v>33</v>
      </c>
      <c r="C21" s="78" t="s">
        <v>4</v>
      </c>
      <c r="D21" s="80" t="s">
        <v>76</v>
      </c>
      <c r="E21" s="83">
        <v>3</v>
      </c>
      <c r="F21" s="51" t="s">
        <v>51</v>
      </c>
      <c r="G21" s="78" t="s">
        <v>53</v>
      </c>
      <c r="H21" s="78" t="s">
        <v>41</v>
      </c>
      <c r="I21" s="76">
        <v>3109</v>
      </c>
      <c r="K21" s="81"/>
      <c r="L21" s="82"/>
      <c r="M21" s="82"/>
      <c r="N21" s="82"/>
      <c r="P21" s="83" t="s">
        <v>32</v>
      </c>
      <c r="Q21" s="83" t="s">
        <v>34</v>
      </c>
      <c r="R21" s="83" t="s">
        <v>14</v>
      </c>
      <c r="S21" s="84" t="s">
        <v>45</v>
      </c>
      <c r="T21" s="84" t="s">
        <v>30</v>
      </c>
      <c r="U21" s="84" t="s">
        <v>30</v>
      </c>
      <c r="V21" s="83" t="s">
        <v>41</v>
      </c>
      <c r="W21" s="92">
        <v>4</v>
      </c>
      <c r="X21" s="85">
        <f t="shared" si="2"/>
        <v>10.799999999999999</v>
      </c>
      <c r="Y21" s="86" t="s">
        <v>41</v>
      </c>
      <c r="Z21" s="180">
        <f t="shared" si="3"/>
        <v>0</v>
      </c>
      <c r="AA21" s="87">
        <v>18</v>
      </c>
      <c r="AB21" s="87">
        <v>18</v>
      </c>
      <c r="AC21" s="93"/>
    </row>
    <row r="22" spans="1:29" s="94" customFormat="1" ht="21" customHeight="1" x14ac:dyDescent="0.3">
      <c r="A22" s="91"/>
      <c r="B22" s="77" t="s">
        <v>33</v>
      </c>
      <c r="C22" s="78" t="s">
        <v>4</v>
      </c>
      <c r="D22" s="80" t="s">
        <v>77</v>
      </c>
      <c r="E22" s="83">
        <v>7</v>
      </c>
      <c r="F22" s="51" t="s">
        <v>51</v>
      </c>
      <c r="G22" s="78" t="s">
        <v>54</v>
      </c>
      <c r="H22" s="78" t="s">
        <v>41</v>
      </c>
      <c r="I22" s="76">
        <v>3110</v>
      </c>
      <c r="K22" s="81"/>
      <c r="L22" s="82"/>
      <c r="M22" s="82"/>
      <c r="N22" s="82"/>
      <c r="P22" s="83" t="s">
        <v>32</v>
      </c>
      <c r="Q22" s="83" t="s">
        <v>34</v>
      </c>
      <c r="R22" s="83" t="s">
        <v>14</v>
      </c>
      <c r="S22" s="84" t="s">
        <v>45</v>
      </c>
      <c r="T22" s="84" t="s">
        <v>30</v>
      </c>
      <c r="U22" s="84" t="s">
        <v>30</v>
      </c>
      <c r="V22" s="83" t="s">
        <v>41</v>
      </c>
      <c r="W22" s="92">
        <v>4</v>
      </c>
      <c r="X22" s="85">
        <f t="shared" si="2"/>
        <v>10.799999999999999</v>
      </c>
      <c r="Y22" s="86" t="s">
        <v>41</v>
      </c>
      <c r="Z22" s="180">
        <f t="shared" si="3"/>
        <v>0</v>
      </c>
      <c r="AA22" s="87">
        <v>18</v>
      </c>
      <c r="AB22" s="87">
        <v>18</v>
      </c>
      <c r="AC22" s="93"/>
    </row>
    <row r="23" spans="1:29" s="94" customFormat="1" ht="21" customHeight="1" x14ac:dyDescent="0.3">
      <c r="A23" s="91"/>
      <c r="B23" s="77" t="s">
        <v>33</v>
      </c>
      <c r="C23" s="78" t="s">
        <v>4</v>
      </c>
      <c r="D23" s="80" t="s">
        <v>78</v>
      </c>
      <c r="E23" s="83">
        <v>10</v>
      </c>
      <c r="F23" s="51" t="s">
        <v>51</v>
      </c>
      <c r="G23" s="78" t="s">
        <v>55</v>
      </c>
      <c r="H23" s="78" t="s">
        <v>41</v>
      </c>
      <c r="I23" s="76">
        <v>3111</v>
      </c>
      <c r="K23" s="81"/>
      <c r="L23" s="82"/>
      <c r="M23" s="82"/>
      <c r="N23" s="82"/>
      <c r="P23" s="83" t="s">
        <v>32</v>
      </c>
      <c r="Q23" s="83" t="s">
        <v>34</v>
      </c>
      <c r="R23" s="83" t="s">
        <v>14</v>
      </c>
      <c r="S23" s="84" t="s">
        <v>45</v>
      </c>
      <c r="T23" s="84" t="s">
        <v>30</v>
      </c>
      <c r="U23" s="84" t="s">
        <v>30</v>
      </c>
      <c r="V23" s="83" t="s">
        <v>41</v>
      </c>
      <c r="W23" s="92">
        <v>4</v>
      </c>
      <c r="X23" s="85">
        <f t="shared" si="2"/>
        <v>10.799999999999999</v>
      </c>
      <c r="Y23" s="86" t="s">
        <v>41</v>
      </c>
      <c r="Z23" s="180">
        <f t="shared" si="3"/>
        <v>0</v>
      </c>
      <c r="AA23" s="87">
        <v>18</v>
      </c>
      <c r="AB23" s="87">
        <v>18</v>
      </c>
      <c r="AC23" s="93"/>
    </row>
    <row r="24" spans="1:29" s="88" customFormat="1" ht="21" customHeight="1" x14ac:dyDescent="0.3">
      <c r="A24" s="75"/>
      <c r="B24" s="77" t="s">
        <v>33</v>
      </c>
      <c r="C24" s="78" t="s">
        <v>4</v>
      </c>
      <c r="D24" s="80" t="s">
        <v>79</v>
      </c>
      <c r="E24" s="164">
        <v>8</v>
      </c>
      <c r="F24" s="51" t="s">
        <v>51</v>
      </c>
      <c r="G24" s="78" t="s">
        <v>56</v>
      </c>
      <c r="H24" s="78" t="s">
        <v>41</v>
      </c>
      <c r="I24" s="76">
        <v>3112</v>
      </c>
      <c r="K24" s="81"/>
      <c r="L24" s="82"/>
      <c r="M24" s="82"/>
      <c r="N24" s="82"/>
      <c r="P24" s="83" t="s">
        <v>32</v>
      </c>
      <c r="Q24" s="83" t="s">
        <v>34</v>
      </c>
      <c r="R24" s="83" t="s">
        <v>14</v>
      </c>
      <c r="S24" s="84" t="s">
        <v>45</v>
      </c>
      <c r="T24" s="84" t="s">
        <v>30</v>
      </c>
      <c r="U24" s="84" t="s">
        <v>30</v>
      </c>
      <c r="V24" s="83" t="s">
        <v>41</v>
      </c>
      <c r="W24" s="92">
        <v>4</v>
      </c>
      <c r="X24" s="85">
        <f t="shared" si="2"/>
        <v>10.799999999999999</v>
      </c>
      <c r="Y24" s="86" t="s">
        <v>41</v>
      </c>
      <c r="Z24" s="180">
        <f t="shared" si="3"/>
        <v>0</v>
      </c>
      <c r="AA24" s="87">
        <v>18</v>
      </c>
      <c r="AB24" s="87">
        <v>18</v>
      </c>
    </row>
    <row r="25" spans="1:29" s="98" customFormat="1" ht="21" customHeight="1" x14ac:dyDescent="0.25">
      <c r="A25" s="95"/>
      <c r="B25" s="97"/>
      <c r="C25" s="97"/>
      <c r="D25" s="99" t="s">
        <v>36</v>
      </c>
      <c r="E25" s="165"/>
      <c r="F25" s="97"/>
      <c r="H25" s="97"/>
      <c r="I25" s="163"/>
      <c r="K25" s="100"/>
      <c r="L25" s="101"/>
      <c r="M25" s="101"/>
      <c r="N25" s="101"/>
      <c r="P25" s="55"/>
      <c r="Q25" s="55"/>
      <c r="R25" s="55"/>
      <c r="S25" s="55"/>
      <c r="T25" s="55"/>
      <c r="U25" s="55"/>
      <c r="V25" s="55"/>
      <c r="W25" s="55"/>
      <c r="X25" s="102"/>
      <c r="Y25" s="102"/>
      <c r="Z25" s="180"/>
      <c r="AA25" s="103"/>
      <c r="AB25" s="103"/>
    </row>
    <row r="26" spans="1:29" s="48" customFormat="1" ht="21" customHeight="1" x14ac:dyDescent="0.3">
      <c r="A26" s="49"/>
      <c r="B26" s="51" t="s">
        <v>33</v>
      </c>
      <c r="C26" s="104" t="s">
        <v>60</v>
      </c>
      <c r="D26" s="71" t="s">
        <v>61</v>
      </c>
      <c r="E26" s="55">
        <v>2</v>
      </c>
      <c r="F26" s="51" t="s">
        <v>51</v>
      </c>
      <c r="G26" s="63" t="s">
        <v>20</v>
      </c>
      <c r="H26" s="104">
        <v>20850114004050</v>
      </c>
      <c r="I26" s="70">
        <v>1101</v>
      </c>
      <c r="K26" s="72"/>
      <c r="L26" s="73"/>
      <c r="M26" s="73"/>
      <c r="N26" s="73"/>
      <c r="P26" s="55" t="s">
        <v>32</v>
      </c>
      <c r="Q26" s="55" t="s">
        <v>34</v>
      </c>
      <c r="R26" s="55" t="s">
        <v>13</v>
      </c>
      <c r="S26" s="66" t="s">
        <v>23</v>
      </c>
      <c r="T26" s="66" t="s">
        <v>24</v>
      </c>
      <c r="U26" s="66" t="s">
        <v>24</v>
      </c>
      <c r="V26" s="55">
        <v>18</v>
      </c>
      <c r="W26" s="55">
        <v>1</v>
      </c>
      <c r="X26" s="85">
        <f t="shared" ref="X26:X34" si="4">AA26*0.6</f>
        <v>2.0939999999999999</v>
      </c>
      <c r="Y26" s="68">
        <f>1.75*18</f>
        <v>31.5</v>
      </c>
      <c r="Z26" s="180">
        <f>Y26*A26</f>
        <v>0</v>
      </c>
      <c r="AA26" s="74">
        <v>3.49</v>
      </c>
      <c r="AB26" s="74">
        <v>3.49</v>
      </c>
    </row>
    <row r="27" spans="1:29" s="48" customFormat="1" ht="21" customHeight="1" x14ac:dyDescent="0.3">
      <c r="A27" s="49"/>
      <c r="B27" s="51" t="s">
        <v>33</v>
      </c>
      <c r="C27" s="104" t="s">
        <v>60</v>
      </c>
      <c r="D27" s="71" t="s">
        <v>62</v>
      </c>
      <c r="E27" s="55">
        <v>1</v>
      </c>
      <c r="F27" s="51" t="s">
        <v>51</v>
      </c>
      <c r="G27" s="63" t="s">
        <v>15</v>
      </c>
      <c r="H27" s="104">
        <v>20850114004043</v>
      </c>
      <c r="I27" s="70">
        <v>1102</v>
      </c>
      <c r="K27" s="49"/>
      <c r="L27" s="105"/>
      <c r="M27" s="105"/>
      <c r="N27" s="105"/>
      <c r="P27" s="55" t="s">
        <v>32</v>
      </c>
      <c r="Q27" s="55" t="s">
        <v>34</v>
      </c>
      <c r="R27" s="55" t="s">
        <v>13</v>
      </c>
      <c r="S27" s="66" t="s">
        <v>23</v>
      </c>
      <c r="T27" s="66" t="s">
        <v>24</v>
      </c>
      <c r="U27" s="66" t="s">
        <v>24</v>
      </c>
      <c r="V27" s="55">
        <v>18</v>
      </c>
      <c r="W27" s="55">
        <v>1</v>
      </c>
      <c r="X27" s="85">
        <f t="shared" si="4"/>
        <v>2.0939999999999999</v>
      </c>
      <c r="Y27" s="68">
        <f t="shared" ref="Y27:Y29" si="5">1.75*18</f>
        <v>31.5</v>
      </c>
      <c r="Z27" s="180">
        <f>X27*A27</f>
        <v>0</v>
      </c>
      <c r="AA27" s="74">
        <v>3.49</v>
      </c>
      <c r="AB27" s="74">
        <v>3.49</v>
      </c>
    </row>
    <row r="28" spans="1:29" s="48" customFormat="1" ht="21" customHeight="1" x14ac:dyDescent="0.3">
      <c r="A28" s="49"/>
      <c r="B28" s="51" t="s">
        <v>33</v>
      </c>
      <c r="C28" s="104" t="s">
        <v>60</v>
      </c>
      <c r="D28" s="71" t="s">
        <v>63</v>
      </c>
      <c r="E28" s="55">
        <v>3</v>
      </c>
      <c r="F28" s="51" t="s">
        <v>51</v>
      </c>
      <c r="G28" s="63" t="s">
        <v>22</v>
      </c>
      <c r="H28" s="104">
        <v>20850114004067</v>
      </c>
      <c r="I28" s="70">
        <v>1103</v>
      </c>
      <c r="K28" s="49"/>
      <c r="L28" s="105"/>
      <c r="M28" s="105"/>
      <c r="N28" s="105"/>
      <c r="P28" s="55" t="s">
        <v>32</v>
      </c>
      <c r="Q28" s="55" t="s">
        <v>34</v>
      </c>
      <c r="R28" s="55" t="s">
        <v>13</v>
      </c>
      <c r="S28" s="66" t="s">
        <v>23</v>
      </c>
      <c r="T28" s="66" t="s">
        <v>24</v>
      </c>
      <c r="U28" s="66" t="s">
        <v>24</v>
      </c>
      <c r="V28" s="55">
        <v>18</v>
      </c>
      <c r="W28" s="55">
        <v>1</v>
      </c>
      <c r="X28" s="85">
        <f t="shared" si="4"/>
        <v>2.0939999999999999</v>
      </c>
      <c r="Y28" s="68">
        <f t="shared" si="5"/>
        <v>31.5</v>
      </c>
      <c r="Z28" s="180">
        <f>X28*A28</f>
        <v>0</v>
      </c>
      <c r="AA28" s="74">
        <v>3.49</v>
      </c>
      <c r="AB28" s="74">
        <v>3.49</v>
      </c>
    </row>
    <row r="29" spans="1:29" s="48" customFormat="1" ht="21" customHeight="1" x14ac:dyDescent="0.3">
      <c r="A29" s="49"/>
      <c r="B29" s="51" t="s">
        <v>33</v>
      </c>
      <c r="C29" s="104" t="s">
        <v>60</v>
      </c>
      <c r="D29" s="71" t="s">
        <v>64</v>
      </c>
      <c r="E29" s="55">
        <v>4</v>
      </c>
      <c r="F29" s="51" t="s">
        <v>51</v>
      </c>
      <c r="G29" s="63" t="s">
        <v>21</v>
      </c>
      <c r="H29" s="104">
        <v>20850114004036</v>
      </c>
      <c r="I29" s="70">
        <v>1104</v>
      </c>
      <c r="K29" s="72"/>
      <c r="L29" s="73"/>
      <c r="M29" s="73"/>
      <c r="N29" s="73"/>
      <c r="P29" s="55" t="s">
        <v>32</v>
      </c>
      <c r="Q29" s="55" t="s">
        <v>34</v>
      </c>
      <c r="R29" s="55" t="s">
        <v>13</v>
      </c>
      <c r="S29" s="66" t="s">
        <v>23</v>
      </c>
      <c r="T29" s="66" t="s">
        <v>24</v>
      </c>
      <c r="U29" s="66" t="s">
        <v>24</v>
      </c>
      <c r="V29" s="55">
        <v>18</v>
      </c>
      <c r="W29" s="55">
        <v>1</v>
      </c>
      <c r="X29" s="85">
        <f t="shared" si="4"/>
        <v>2.0939999999999999</v>
      </c>
      <c r="Y29" s="68">
        <f t="shared" si="5"/>
        <v>31.5</v>
      </c>
      <c r="Z29" s="180">
        <f>X29*A29</f>
        <v>0</v>
      </c>
      <c r="AA29" s="74">
        <v>3.49</v>
      </c>
      <c r="AB29" s="74">
        <v>3.49</v>
      </c>
    </row>
    <row r="30" spans="1:29" s="48" customFormat="1" ht="21" customHeight="1" x14ac:dyDescent="0.3">
      <c r="A30" s="49"/>
      <c r="B30" s="51"/>
      <c r="C30" s="51"/>
      <c r="D30" s="99" t="s">
        <v>37</v>
      </c>
      <c r="E30" s="55"/>
      <c r="F30" s="51"/>
      <c r="G30" s="51"/>
      <c r="H30" s="51"/>
      <c r="I30" s="70"/>
      <c r="K30" s="72"/>
      <c r="L30" s="73"/>
      <c r="M30" s="73"/>
      <c r="N30" s="73"/>
      <c r="P30" s="55"/>
      <c r="Q30" s="55"/>
      <c r="R30" s="55"/>
      <c r="S30" s="90"/>
      <c r="T30" s="90"/>
      <c r="U30" s="90"/>
      <c r="V30" s="55"/>
      <c r="W30" s="55"/>
      <c r="X30" s="68"/>
      <c r="Y30" s="68"/>
      <c r="Z30" s="180"/>
      <c r="AA30" s="74"/>
      <c r="AB30" s="74"/>
    </row>
    <row r="31" spans="1:29" s="48" customFormat="1" ht="21" customHeight="1" x14ac:dyDescent="0.3">
      <c r="A31" s="49"/>
      <c r="B31" s="51" t="s">
        <v>33</v>
      </c>
      <c r="C31" s="104" t="s">
        <v>60</v>
      </c>
      <c r="D31" s="71" t="s">
        <v>110</v>
      </c>
      <c r="E31" s="55">
        <v>2</v>
      </c>
      <c r="F31" s="51" t="s">
        <v>51</v>
      </c>
      <c r="G31" s="63" t="s">
        <v>16</v>
      </c>
      <c r="H31" s="63"/>
      <c r="I31" s="70">
        <v>1201</v>
      </c>
      <c r="K31" s="72"/>
      <c r="L31" s="73"/>
      <c r="M31" s="73"/>
      <c r="N31" s="73"/>
      <c r="P31" s="55" t="s">
        <v>32</v>
      </c>
      <c r="Q31" s="55" t="s">
        <v>34</v>
      </c>
      <c r="R31" s="55" t="s">
        <v>13</v>
      </c>
      <c r="S31" s="90" t="s">
        <v>25</v>
      </c>
      <c r="T31" s="90" t="s">
        <v>26</v>
      </c>
      <c r="U31" s="90" t="s">
        <v>25</v>
      </c>
      <c r="V31" s="55" t="s">
        <v>41</v>
      </c>
      <c r="W31" s="55">
        <v>6</v>
      </c>
      <c r="X31" s="85">
        <f t="shared" si="4"/>
        <v>2.3940000000000001</v>
      </c>
      <c r="Y31" s="68" t="s">
        <v>41</v>
      </c>
      <c r="Z31" s="180">
        <f>X31*A31</f>
        <v>0</v>
      </c>
      <c r="AA31" s="74">
        <v>3.99</v>
      </c>
      <c r="AB31" s="74">
        <v>3.99</v>
      </c>
      <c r="AC31" s="69"/>
    </row>
    <row r="32" spans="1:29" s="48" customFormat="1" ht="21" customHeight="1" x14ac:dyDescent="0.3">
      <c r="A32" s="49"/>
      <c r="B32" s="51" t="s">
        <v>33</v>
      </c>
      <c r="C32" s="104" t="s">
        <v>60</v>
      </c>
      <c r="D32" s="71" t="s">
        <v>111</v>
      </c>
      <c r="E32" s="55">
        <v>1</v>
      </c>
      <c r="F32" s="51" t="s">
        <v>51</v>
      </c>
      <c r="G32" s="63" t="s">
        <v>17</v>
      </c>
      <c r="H32" s="63"/>
      <c r="I32" s="70">
        <v>1202</v>
      </c>
      <c r="K32" s="72"/>
      <c r="L32" s="73"/>
      <c r="M32" s="73"/>
      <c r="N32" s="73"/>
      <c r="P32" s="55" t="s">
        <v>32</v>
      </c>
      <c r="Q32" s="55" t="s">
        <v>34</v>
      </c>
      <c r="R32" s="55" t="s">
        <v>13</v>
      </c>
      <c r="S32" s="90" t="s">
        <v>25</v>
      </c>
      <c r="T32" s="90" t="s">
        <v>26</v>
      </c>
      <c r="U32" s="90" t="s">
        <v>25</v>
      </c>
      <c r="V32" s="55" t="s">
        <v>41</v>
      </c>
      <c r="W32" s="55">
        <v>6</v>
      </c>
      <c r="X32" s="85">
        <f t="shared" si="4"/>
        <v>2.3940000000000001</v>
      </c>
      <c r="Y32" s="68" t="s">
        <v>41</v>
      </c>
      <c r="Z32" s="180">
        <f>X32*A32</f>
        <v>0</v>
      </c>
      <c r="AA32" s="74">
        <v>3.99</v>
      </c>
      <c r="AB32" s="74">
        <v>3.99</v>
      </c>
      <c r="AC32" s="69"/>
    </row>
    <row r="33" spans="1:29" s="48" customFormat="1" ht="21" customHeight="1" x14ac:dyDescent="0.3">
      <c r="A33" s="49"/>
      <c r="B33" s="51" t="s">
        <v>33</v>
      </c>
      <c r="C33" s="104" t="s">
        <v>60</v>
      </c>
      <c r="D33" s="71" t="s">
        <v>112</v>
      </c>
      <c r="E33" s="55">
        <v>3</v>
      </c>
      <c r="F33" s="51" t="s">
        <v>51</v>
      </c>
      <c r="G33" s="63" t="s">
        <v>18</v>
      </c>
      <c r="H33" s="63"/>
      <c r="I33" s="70">
        <v>1203</v>
      </c>
      <c r="K33" s="72"/>
      <c r="L33" s="73"/>
      <c r="M33" s="73"/>
      <c r="N33" s="73"/>
      <c r="P33" s="55" t="s">
        <v>32</v>
      </c>
      <c r="Q33" s="55" t="s">
        <v>34</v>
      </c>
      <c r="R33" s="55" t="s">
        <v>13</v>
      </c>
      <c r="S33" s="90" t="s">
        <v>25</v>
      </c>
      <c r="T33" s="90" t="s">
        <v>26</v>
      </c>
      <c r="U33" s="90" t="s">
        <v>25</v>
      </c>
      <c r="V33" s="55" t="s">
        <v>41</v>
      </c>
      <c r="W33" s="55">
        <v>6</v>
      </c>
      <c r="X33" s="85">
        <f t="shared" si="4"/>
        <v>2.3940000000000001</v>
      </c>
      <c r="Y33" s="68" t="s">
        <v>41</v>
      </c>
      <c r="Z33" s="180">
        <f>X33*A33</f>
        <v>0</v>
      </c>
      <c r="AA33" s="74">
        <v>3.99</v>
      </c>
      <c r="AB33" s="74">
        <v>3.99</v>
      </c>
      <c r="AC33" s="69"/>
    </row>
    <row r="34" spans="1:29" s="48" customFormat="1" ht="21" customHeight="1" x14ac:dyDescent="0.3">
      <c r="A34" s="49"/>
      <c r="B34" s="107" t="s">
        <v>33</v>
      </c>
      <c r="C34" s="104" t="s">
        <v>60</v>
      </c>
      <c r="D34" s="108" t="s">
        <v>113</v>
      </c>
      <c r="E34" s="55">
        <v>4</v>
      </c>
      <c r="F34" s="51" t="s">
        <v>51</v>
      </c>
      <c r="G34" s="63" t="s">
        <v>19</v>
      </c>
      <c r="H34" s="63"/>
      <c r="I34" s="106">
        <v>1204</v>
      </c>
      <c r="K34" s="109"/>
      <c r="L34" s="110"/>
      <c r="M34" s="110"/>
      <c r="N34" s="110"/>
      <c r="P34" s="55" t="s">
        <v>32</v>
      </c>
      <c r="Q34" s="55" t="s">
        <v>34</v>
      </c>
      <c r="R34" s="111" t="s">
        <v>13</v>
      </c>
      <c r="S34" s="90" t="s">
        <v>25</v>
      </c>
      <c r="T34" s="90" t="s">
        <v>26</v>
      </c>
      <c r="U34" s="90" t="s">
        <v>25</v>
      </c>
      <c r="V34" s="111" t="s">
        <v>41</v>
      </c>
      <c r="W34" s="55">
        <v>6</v>
      </c>
      <c r="X34" s="85">
        <f t="shared" si="4"/>
        <v>2.3940000000000001</v>
      </c>
      <c r="Y34" s="68" t="s">
        <v>41</v>
      </c>
      <c r="Z34" s="180">
        <f>X34*A34</f>
        <v>0</v>
      </c>
      <c r="AA34" s="112">
        <v>3.99</v>
      </c>
      <c r="AB34" s="112">
        <v>3.99</v>
      </c>
      <c r="AC34" s="69"/>
    </row>
    <row r="35" spans="1:29" s="48" customFormat="1" ht="21" customHeight="1" x14ac:dyDescent="0.3">
      <c r="A35" s="49"/>
      <c r="B35" s="107"/>
      <c r="C35" s="182"/>
      <c r="D35" s="114" t="s">
        <v>42</v>
      </c>
      <c r="E35" s="55"/>
      <c r="F35" s="107"/>
      <c r="G35" s="63"/>
      <c r="H35" s="113"/>
      <c r="I35" s="106"/>
      <c r="K35" s="109"/>
      <c r="L35" s="110"/>
      <c r="M35" s="110"/>
      <c r="N35" s="110"/>
      <c r="P35" s="55"/>
      <c r="Q35" s="55"/>
      <c r="R35" s="111"/>
      <c r="S35" s="115"/>
      <c r="T35" s="115"/>
      <c r="U35" s="115"/>
      <c r="V35" s="111"/>
      <c r="W35" s="111"/>
      <c r="X35" s="116"/>
      <c r="Y35" s="116"/>
      <c r="Z35" s="180"/>
      <c r="AA35" s="112"/>
      <c r="AB35" s="112"/>
      <c r="AC35" s="69"/>
    </row>
    <row r="36" spans="1:29" s="48" customFormat="1" ht="21" customHeight="1" x14ac:dyDescent="0.25">
      <c r="A36" s="181"/>
      <c r="B36" s="107" t="s">
        <v>33</v>
      </c>
      <c r="C36" s="182" t="s">
        <v>60</v>
      </c>
      <c r="D36" s="108" t="s">
        <v>65</v>
      </c>
      <c r="E36" s="111">
        <v>2</v>
      </c>
      <c r="F36" s="107" t="s">
        <v>51</v>
      </c>
      <c r="G36" s="193">
        <v>850114004223</v>
      </c>
      <c r="H36" s="113" t="s">
        <v>41</v>
      </c>
      <c r="I36" s="111">
        <v>1301</v>
      </c>
      <c r="K36" s="109"/>
      <c r="L36" s="110"/>
      <c r="M36" s="110"/>
      <c r="N36" s="110"/>
      <c r="P36" s="111" t="s">
        <v>32</v>
      </c>
      <c r="Q36" s="111" t="s">
        <v>34</v>
      </c>
      <c r="R36" s="111" t="s">
        <v>13</v>
      </c>
      <c r="S36" s="115" t="s">
        <v>45</v>
      </c>
      <c r="T36" s="115" t="s">
        <v>29</v>
      </c>
      <c r="U36" s="115" t="s">
        <v>44</v>
      </c>
      <c r="V36" s="111">
        <v>12</v>
      </c>
      <c r="W36" s="183">
        <v>6</v>
      </c>
      <c r="X36" s="85">
        <f t="shared" ref="X36:X37" si="6">AA36*0.6</f>
        <v>3.5939999999999999</v>
      </c>
      <c r="Y36" s="68" t="s">
        <v>41</v>
      </c>
      <c r="Z36" s="184">
        <f>X36*A36</f>
        <v>0</v>
      </c>
      <c r="AA36" s="74">
        <v>5.99</v>
      </c>
      <c r="AB36" s="74">
        <v>5.99</v>
      </c>
      <c r="AC36" s="69"/>
    </row>
    <row r="37" spans="1:29" s="48" customFormat="1" ht="21" customHeight="1" x14ac:dyDescent="0.3">
      <c r="A37" s="49"/>
      <c r="B37" s="107" t="s">
        <v>33</v>
      </c>
      <c r="C37" s="104" t="s">
        <v>60</v>
      </c>
      <c r="D37" s="55" t="s">
        <v>140</v>
      </c>
      <c r="E37" s="55">
        <v>1</v>
      </c>
      <c r="F37" s="107" t="s">
        <v>139</v>
      </c>
      <c r="G37" s="104">
        <v>850114004421</v>
      </c>
      <c r="H37" s="113" t="s">
        <v>41</v>
      </c>
      <c r="I37" s="106">
        <v>1302</v>
      </c>
      <c r="K37" s="109"/>
      <c r="L37" s="110"/>
      <c r="M37" s="110"/>
      <c r="N37" s="110"/>
      <c r="P37" s="111" t="s">
        <v>32</v>
      </c>
      <c r="Q37" s="111" t="s">
        <v>34</v>
      </c>
      <c r="R37" s="111" t="s">
        <v>13</v>
      </c>
      <c r="S37" s="115" t="s">
        <v>45</v>
      </c>
      <c r="T37" s="115" t="s">
        <v>29</v>
      </c>
      <c r="U37" s="115" t="s">
        <v>44</v>
      </c>
      <c r="V37" s="111">
        <v>12</v>
      </c>
      <c r="W37" s="183">
        <v>6</v>
      </c>
      <c r="X37" s="85">
        <f t="shared" si="6"/>
        <v>3.5939999999999999</v>
      </c>
      <c r="Y37" s="68" t="s">
        <v>41</v>
      </c>
      <c r="Z37" s="184">
        <f>X37*A37</f>
        <v>0</v>
      </c>
      <c r="AA37" s="74">
        <v>5.99</v>
      </c>
      <c r="AB37" s="74">
        <v>5.99</v>
      </c>
      <c r="AC37" s="69"/>
    </row>
    <row r="38" spans="1:29" s="117" customFormat="1" ht="30" customHeight="1" x14ac:dyDescent="0.25">
      <c r="A38" s="185" t="s">
        <v>138</v>
      </c>
      <c r="B38" s="186"/>
      <c r="C38" s="187"/>
      <c r="D38" s="188"/>
      <c r="E38" s="188"/>
      <c r="F38" s="188"/>
      <c r="G38" s="188"/>
      <c r="H38" s="188"/>
      <c r="I38" s="189"/>
      <c r="J38" s="190"/>
      <c r="K38" s="190"/>
      <c r="L38" s="190"/>
      <c r="M38" s="190"/>
      <c r="N38" s="190"/>
      <c r="P38" s="190"/>
      <c r="Q38" s="191"/>
      <c r="R38" s="191"/>
      <c r="S38" s="191"/>
      <c r="T38" s="191"/>
      <c r="U38" s="191"/>
      <c r="V38" s="191"/>
      <c r="W38" s="191"/>
      <c r="X38" s="191"/>
      <c r="Y38" s="190"/>
      <c r="Z38" s="192">
        <f>SUM(Z4:Z37)</f>
        <v>0</v>
      </c>
      <c r="AA38" s="124"/>
    </row>
    <row r="39" spans="1:29" s="117" customFormat="1" ht="30" customHeight="1" x14ac:dyDescent="0.3">
      <c r="C39" s="118"/>
      <c r="D39" s="119"/>
      <c r="E39" s="119"/>
      <c r="F39" s="119"/>
      <c r="G39" s="119"/>
      <c r="H39" s="119"/>
      <c r="I39" s="120"/>
      <c r="J39" s="121"/>
      <c r="K39" s="121"/>
      <c r="L39" s="121"/>
      <c r="M39" s="121"/>
      <c r="N39" s="121"/>
      <c r="O39" s="121"/>
      <c r="P39" s="121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4"/>
    </row>
    <row r="40" spans="1:29" s="117" customFormat="1" ht="60" customHeight="1" x14ac:dyDescent="0.3">
      <c r="C40" s="118"/>
      <c r="D40" s="119"/>
      <c r="E40" s="119"/>
      <c r="F40" s="119"/>
      <c r="G40" s="119"/>
      <c r="H40" s="119"/>
      <c r="I40" s="120"/>
      <c r="J40" s="121"/>
      <c r="K40" s="121"/>
      <c r="L40" s="121"/>
      <c r="M40" s="121"/>
      <c r="N40" s="121"/>
      <c r="O40" s="121"/>
      <c r="P40" s="121"/>
      <c r="Q40" s="122"/>
      <c r="R40" s="122"/>
      <c r="S40" s="122"/>
      <c r="T40" s="122"/>
      <c r="U40" s="122"/>
      <c r="V40" s="122"/>
      <c r="W40" s="122"/>
      <c r="X40" s="122"/>
      <c r="Y40" s="123"/>
      <c r="Z40" s="123"/>
      <c r="AA40" s="124"/>
    </row>
    <row r="41" spans="1:29" s="125" customFormat="1" ht="60" customHeight="1" x14ac:dyDescent="0.25">
      <c r="C41" s="126"/>
      <c r="D41" s="127"/>
      <c r="E41" s="127"/>
      <c r="F41" s="127"/>
      <c r="G41" s="127"/>
      <c r="H41" s="127"/>
      <c r="I41" s="120"/>
      <c r="J41" s="128"/>
      <c r="K41" s="128"/>
      <c r="L41" s="128"/>
      <c r="M41" s="128"/>
      <c r="N41" s="128"/>
      <c r="O41" s="128"/>
      <c r="P41" s="128"/>
      <c r="Q41" s="129"/>
      <c r="R41" s="129"/>
      <c r="S41" s="129"/>
      <c r="T41" s="129"/>
      <c r="U41" s="129"/>
      <c r="V41" s="129"/>
      <c r="W41" s="129"/>
      <c r="X41" s="129"/>
      <c r="Y41" s="130"/>
      <c r="Z41" s="130"/>
      <c r="AA41" s="131"/>
    </row>
    <row r="42" spans="1:29" s="125" customFormat="1" ht="60" customHeight="1" x14ac:dyDescent="0.25">
      <c r="C42" s="126"/>
      <c r="D42" s="127"/>
      <c r="E42" s="127"/>
      <c r="F42" s="127"/>
      <c r="G42" s="127"/>
      <c r="H42" s="127"/>
      <c r="I42" s="120"/>
      <c r="J42" s="128"/>
      <c r="K42" s="128"/>
      <c r="L42" s="128"/>
      <c r="M42" s="128"/>
      <c r="N42" s="128"/>
      <c r="O42" s="128"/>
      <c r="P42" s="128"/>
      <c r="Q42" s="129"/>
      <c r="R42" s="129"/>
      <c r="S42" s="129"/>
      <c r="T42" s="129"/>
      <c r="U42" s="129"/>
      <c r="V42" s="129"/>
      <c r="W42" s="129"/>
      <c r="X42" s="129"/>
      <c r="Y42" s="130"/>
      <c r="Z42" s="130"/>
      <c r="AA42" s="131"/>
    </row>
    <row r="43" spans="1:29" s="125" customFormat="1" ht="60" customHeight="1" x14ac:dyDescent="0.25">
      <c r="C43" s="126"/>
      <c r="D43" s="127"/>
      <c r="E43" s="127"/>
      <c r="F43" s="127"/>
      <c r="G43" s="127"/>
      <c r="H43" s="127"/>
      <c r="I43" s="120"/>
      <c r="J43" s="128"/>
      <c r="K43" s="128"/>
      <c r="L43" s="128"/>
      <c r="M43" s="128"/>
      <c r="N43" s="128"/>
      <c r="O43" s="128"/>
      <c r="P43" s="128"/>
      <c r="Q43" s="129"/>
      <c r="R43" s="129"/>
      <c r="S43" s="129"/>
      <c r="T43" s="129"/>
      <c r="U43" s="129"/>
      <c r="V43" s="129"/>
      <c r="W43" s="129"/>
      <c r="X43" s="129"/>
      <c r="Y43" s="130"/>
      <c r="Z43" s="130"/>
      <c r="AA43" s="131"/>
    </row>
    <row r="44" spans="1:29" s="125" customFormat="1" ht="60" customHeight="1" x14ac:dyDescent="0.25">
      <c r="C44" s="126"/>
      <c r="D44" s="127"/>
      <c r="E44" s="127"/>
      <c r="F44" s="127"/>
      <c r="G44" s="127"/>
      <c r="H44" s="127"/>
      <c r="I44" s="120"/>
      <c r="J44" s="128"/>
      <c r="K44" s="128"/>
      <c r="L44" s="128"/>
      <c r="M44" s="128"/>
      <c r="N44" s="128"/>
      <c r="O44" s="128"/>
      <c r="P44" s="128"/>
      <c r="Q44" s="129"/>
      <c r="R44" s="129"/>
      <c r="S44" s="129"/>
      <c r="T44" s="129"/>
      <c r="U44" s="129"/>
      <c r="V44" s="129"/>
      <c r="W44" s="129"/>
      <c r="X44" s="129"/>
      <c r="Y44" s="130"/>
      <c r="Z44" s="130"/>
      <c r="AA44" s="131"/>
    </row>
    <row r="45" spans="1:29" s="125" customFormat="1" ht="60" customHeight="1" x14ac:dyDescent="0.25">
      <c r="C45" s="126"/>
      <c r="D45" s="127"/>
      <c r="E45" s="127"/>
      <c r="F45" s="127"/>
      <c r="G45" s="127"/>
      <c r="H45" s="127"/>
      <c r="I45" s="120"/>
      <c r="J45" s="128"/>
      <c r="K45" s="128"/>
      <c r="L45" s="128"/>
      <c r="M45" s="128"/>
      <c r="N45" s="128"/>
      <c r="O45" s="128"/>
      <c r="P45" s="128"/>
      <c r="Q45" s="129"/>
      <c r="R45" s="129"/>
      <c r="S45" s="129"/>
      <c r="T45" s="129"/>
      <c r="U45" s="129"/>
      <c r="V45" s="129"/>
      <c r="W45" s="129"/>
      <c r="X45" s="129"/>
      <c r="Y45" s="130"/>
      <c r="Z45" s="130"/>
      <c r="AA45" s="131"/>
    </row>
    <row r="46" spans="1:29" s="125" customFormat="1" ht="60" customHeight="1" x14ac:dyDescent="0.25">
      <c r="C46" s="126"/>
      <c r="D46" s="127"/>
      <c r="E46" s="127"/>
      <c r="F46" s="127"/>
      <c r="G46" s="127"/>
      <c r="H46" s="127"/>
      <c r="I46" s="120"/>
      <c r="J46" s="128"/>
      <c r="K46" s="128"/>
      <c r="L46" s="128"/>
      <c r="M46" s="128"/>
      <c r="N46" s="128"/>
      <c r="O46" s="128"/>
      <c r="P46" s="128"/>
      <c r="Q46" s="129"/>
      <c r="R46" s="129"/>
      <c r="S46" s="129"/>
      <c r="T46" s="129"/>
      <c r="U46" s="129"/>
      <c r="V46" s="129"/>
      <c r="W46" s="129"/>
      <c r="X46" s="129"/>
      <c r="Y46" s="130"/>
      <c r="Z46" s="130"/>
      <c r="AA46" s="131"/>
    </row>
    <row r="47" spans="1:29" s="125" customFormat="1" ht="60" customHeight="1" x14ac:dyDescent="0.25">
      <c r="C47" s="126"/>
      <c r="D47" s="127"/>
      <c r="E47" s="127"/>
      <c r="F47" s="127"/>
      <c r="G47" s="127"/>
      <c r="H47" s="127"/>
      <c r="I47" s="120"/>
      <c r="J47" s="128"/>
      <c r="K47" s="128"/>
      <c r="L47" s="128"/>
      <c r="M47" s="128"/>
      <c r="N47" s="128"/>
      <c r="O47" s="128"/>
      <c r="P47" s="128"/>
      <c r="Q47" s="129"/>
      <c r="R47" s="129"/>
      <c r="S47" s="129"/>
      <c r="T47" s="129"/>
      <c r="U47" s="129"/>
      <c r="V47" s="129"/>
      <c r="W47" s="129"/>
      <c r="X47" s="129"/>
      <c r="Y47" s="130"/>
      <c r="Z47" s="130"/>
      <c r="AA47" s="131"/>
    </row>
    <row r="48" spans="1:29" s="125" customFormat="1" ht="60" customHeight="1" x14ac:dyDescent="0.25">
      <c r="C48" s="126"/>
      <c r="D48" s="127"/>
      <c r="E48" s="127"/>
      <c r="F48" s="127"/>
      <c r="G48" s="127"/>
      <c r="H48" s="127"/>
      <c r="I48" s="120"/>
      <c r="J48" s="128"/>
      <c r="K48" s="128"/>
      <c r="L48" s="128"/>
      <c r="M48" s="128"/>
      <c r="N48" s="128"/>
      <c r="O48" s="128"/>
      <c r="P48" s="128"/>
      <c r="Q48" s="129"/>
      <c r="R48" s="129"/>
      <c r="S48" s="129"/>
      <c r="T48" s="129"/>
      <c r="U48" s="129"/>
      <c r="V48" s="129"/>
      <c r="W48" s="129"/>
      <c r="X48" s="129"/>
      <c r="Y48" s="130"/>
      <c r="Z48" s="130"/>
      <c r="AA48" s="131"/>
    </row>
    <row r="49" spans="3:28" ht="60" customHeight="1" x14ac:dyDescent="0.25">
      <c r="C49" s="133"/>
      <c r="D49" s="134"/>
      <c r="E49" s="134"/>
      <c r="F49" s="134"/>
      <c r="G49" s="134"/>
      <c r="H49" s="134"/>
      <c r="I49" s="56"/>
      <c r="J49" s="135"/>
      <c r="K49" s="135"/>
      <c r="L49" s="135"/>
      <c r="M49" s="128"/>
      <c r="N49" s="128"/>
      <c r="O49" s="128"/>
      <c r="P49" s="128"/>
      <c r="Y49" s="136"/>
      <c r="Z49" s="136"/>
      <c r="AA49" s="137"/>
    </row>
    <row r="50" spans="3:28" ht="60" customHeight="1" x14ac:dyDescent="0.25">
      <c r="C50" s="96"/>
      <c r="D50" s="97"/>
      <c r="E50" s="97"/>
      <c r="F50" s="97"/>
      <c r="G50" s="97"/>
      <c r="H50" s="97"/>
      <c r="I50" s="55"/>
      <c r="J50" s="100"/>
      <c r="K50" s="100"/>
      <c r="L50" s="100"/>
      <c r="M50" s="128"/>
      <c r="N50" s="128"/>
      <c r="O50" s="128"/>
      <c r="P50" s="128"/>
      <c r="Y50" s="138"/>
      <c r="Z50" s="138"/>
      <c r="AA50" s="103"/>
    </row>
    <row r="51" spans="3:28" ht="60" customHeight="1" x14ac:dyDescent="0.25">
      <c r="C51" s="96"/>
      <c r="D51" s="97"/>
      <c r="E51" s="97"/>
      <c r="F51" s="97"/>
      <c r="G51" s="97"/>
      <c r="H51" s="97"/>
      <c r="I51" s="55"/>
      <c r="J51" s="100"/>
      <c r="K51" s="100"/>
      <c r="L51" s="100"/>
      <c r="M51" s="128"/>
      <c r="N51" s="128"/>
      <c r="O51" s="128"/>
      <c r="P51" s="128"/>
      <c r="Y51" s="138"/>
      <c r="Z51" s="138"/>
      <c r="AA51" s="103"/>
    </row>
    <row r="52" spans="3:28" ht="60" customHeight="1" x14ac:dyDescent="0.25">
      <c r="C52" s="96"/>
      <c r="D52" s="97"/>
      <c r="E52" s="97"/>
      <c r="F52" s="97"/>
      <c r="G52" s="97"/>
      <c r="H52" s="97"/>
      <c r="I52" s="55"/>
      <c r="J52" s="100"/>
      <c r="K52" s="100"/>
      <c r="L52" s="100"/>
      <c r="M52" s="128"/>
      <c r="N52" s="128"/>
      <c r="O52" s="128"/>
      <c r="P52" s="128"/>
      <c r="Y52" s="138"/>
      <c r="Z52" s="138"/>
      <c r="AA52" s="103"/>
    </row>
    <row r="53" spans="3:28" ht="60" customHeight="1" x14ac:dyDescent="0.25">
      <c r="C53" s="96"/>
      <c r="D53" s="97"/>
      <c r="E53" s="97"/>
      <c r="F53" s="97"/>
      <c r="G53" s="97"/>
      <c r="H53" s="97"/>
      <c r="I53" s="55"/>
      <c r="J53" s="100"/>
      <c r="K53" s="100"/>
      <c r="L53" s="100"/>
      <c r="M53" s="128"/>
      <c r="N53" s="128"/>
      <c r="O53" s="128"/>
      <c r="P53" s="128"/>
      <c r="Y53" s="138"/>
      <c r="Z53" s="138"/>
      <c r="AA53" s="103"/>
    </row>
    <row r="54" spans="3:28" ht="60" customHeight="1" x14ac:dyDescent="0.25">
      <c r="C54" s="96"/>
      <c r="D54" s="97"/>
      <c r="E54" s="97"/>
      <c r="F54" s="97"/>
      <c r="G54" s="97"/>
      <c r="H54" s="97"/>
      <c r="I54" s="55"/>
      <c r="J54" s="100"/>
      <c r="K54" s="100"/>
      <c r="L54" s="100"/>
      <c r="M54" s="128"/>
      <c r="N54" s="128"/>
      <c r="O54" s="128"/>
      <c r="P54" s="128"/>
      <c r="Y54" s="138"/>
      <c r="Z54" s="138"/>
      <c r="AA54" s="103"/>
    </row>
    <row r="55" spans="3:28" ht="60" customHeight="1" x14ac:dyDescent="0.25">
      <c r="C55" s="96"/>
      <c r="D55" s="97"/>
      <c r="E55" s="97"/>
      <c r="F55" s="97"/>
      <c r="G55" s="97"/>
      <c r="H55" s="97"/>
      <c r="I55" s="55"/>
      <c r="J55" s="100"/>
      <c r="K55" s="100"/>
      <c r="L55" s="100"/>
      <c r="M55" s="128"/>
      <c r="N55" s="128"/>
      <c r="O55" s="128"/>
      <c r="P55" s="128"/>
      <c r="Y55" s="138"/>
      <c r="Z55" s="138"/>
      <c r="AA55" s="103"/>
    </row>
    <row r="56" spans="3:28" ht="60" customHeight="1" x14ac:dyDescent="0.25">
      <c r="C56" s="96"/>
      <c r="D56" s="97"/>
      <c r="E56" s="97"/>
      <c r="F56" s="97"/>
      <c r="G56" s="97"/>
      <c r="H56" s="97"/>
      <c r="I56" s="55"/>
      <c r="J56" s="100"/>
      <c r="K56" s="100"/>
      <c r="L56" s="100"/>
      <c r="M56" s="128"/>
      <c r="N56" s="128"/>
      <c r="O56" s="128"/>
      <c r="P56" s="128"/>
      <c r="Y56" s="138"/>
      <c r="Z56" s="138"/>
      <c r="AA56" s="103"/>
      <c r="AB56" s="139" t="e">
        <f>IF(#REF!="","",1-(Y56/AA56))</f>
        <v>#REF!</v>
      </c>
    </row>
    <row r="57" spans="3:28" ht="60" customHeight="1" x14ac:dyDescent="0.25">
      <c r="C57" s="96"/>
      <c r="D57" s="97"/>
      <c r="E57" s="97"/>
      <c r="F57" s="97"/>
      <c r="G57" s="97"/>
      <c r="H57" s="97"/>
      <c r="I57" s="55"/>
      <c r="J57" s="100"/>
      <c r="K57" s="100"/>
      <c r="L57" s="100"/>
      <c r="M57" s="128"/>
      <c r="N57" s="128"/>
      <c r="O57" s="128"/>
      <c r="P57" s="128"/>
      <c r="Y57" s="138"/>
      <c r="Z57" s="138"/>
      <c r="AA57" s="103"/>
      <c r="AB57" s="139" t="e">
        <f>IF(#REF!="","",1-(Y57/AA57))</f>
        <v>#REF!</v>
      </c>
    </row>
    <row r="58" spans="3:28" ht="60" customHeight="1" x14ac:dyDescent="0.25">
      <c r="C58" s="96"/>
      <c r="D58" s="97"/>
      <c r="E58" s="97"/>
      <c r="F58" s="97"/>
      <c r="G58" s="97"/>
      <c r="H58" s="97"/>
      <c r="I58" s="55"/>
      <c r="J58" s="100"/>
      <c r="K58" s="100"/>
      <c r="L58" s="100"/>
      <c r="M58" s="128"/>
      <c r="N58" s="128"/>
      <c r="O58" s="128"/>
      <c r="P58" s="128"/>
      <c r="Y58" s="138"/>
      <c r="Z58" s="138"/>
      <c r="AA58" s="103"/>
      <c r="AB58" s="139" t="e">
        <f>IF(#REF!="","",1-(Y58/AA58))</f>
        <v>#REF!</v>
      </c>
    </row>
    <row r="59" spans="3:28" ht="60" customHeight="1" x14ac:dyDescent="0.25">
      <c r="C59" s="96"/>
      <c r="D59" s="97"/>
      <c r="E59" s="97"/>
      <c r="F59" s="97"/>
      <c r="G59" s="97"/>
      <c r="H59" s="97"/>
      <c r="I59" s="55"/>
      <c r="J59" s="100"/>
      <c r="K59" s="100"/>
      <c r="L59" s="100"/>
      <c r="M59" s="128"/>
      <c r="N59" s="128"/>
      <c r="O59" s="128"/>
      <c r="P59" s="128"/>
      <c r="Y59" s="138"/>
      <c r="Z59" s="138"/>
      <c r="AA59" s="103"/>
      <c r="AB59" s="139" t="e">
        <f>IF(#REF!="","",1-(Y59/AA59))</f>
        <v>#REF!</v>
      </c>
    </row>
    <row r="60" spans="3:28" ht="60" customHeight="1" x14ac:dyDescent="0.25">
      <c r="C60" s="96"/>
      <c r="D60" s="97"/>
      <c r="E60" s="97"/>
      <c r="F60" s="97"/>
      <c r="G60" s="97"/>
      <c r="H60" s="97"/>
      <c r="I60" s="55"/>
      <c r="J60" s="100"/>
      <c r="K60" s="100"/>
      <c r="L60" s="100"/>
      <c r="M60" s="128"/>
      <c r="N60" s="128"/>
      <c r="O60" s="128"/>
      <c r="P60" s="128"/>
      <c r="Y60" s="138"/>
      <c r="Z60" s="138"/>
      <c r="AA60" s="103"/>
      <c r="AB60" s="139" t="e">
        <f>IF(#REF!="","",1-(Y60/AA60))</f>
        <v>#REF!</v>
      </c>
    </row>
    <row r="61" spans="3:28" ht="60" customHeight="1" x14ac:dyDescent="0.25">
      <c r="C61" s="96"/>
      <c r="D61" s="97"/>
      <c r="E61" s="97"/>
      <c r="F61" s="97"/>
      <c r="G61" s="97"/>
      <c r="H61" s="97"/>
      <c r="I61" s="55"/>
      <c r="J61" s="100"/>
      <c r="K61" s="100"/>
      <c r="L61" s="100"/>
      <c r="M61" s="128"/>
      <c r="N61" s="128"/>
      <c r="O61" s="128"/>
      <c r="P61" s="128"/>
      <c r="Y61" s="138"/>
      <c r="Z61" s="138"/>
      <c r="AA61" s="103"/>
      <c r="AB61" s="139" t="e">
        <f>IF(#REF!="","",1-(Y61/AA61))</f>
        <v>#REF!</v>
      </c>
    </row>
    <row r="62" spans="3:28" ht="60" customHeight="1" x14ac:dyDescent="0.25">
      <c r="C62" s="96"/>
      <c r="D62" s="97"/>
      <c r="E62" s="97"/>
      <c r="F62" s="97"/>
      <c r="G62" s="97"/>
      <c r="H62" s="97"/>
      <c r="I62" s="55"/>
      <c r="J62" s="100"/>
      <c r="K62" s="100"/>
      <c r="L62" s="100"/>
      <c r="M62" s="128"/>
      <c r="N62" s="128"/>
      <c r="O62" s="128"/>
      <c r="P62" s="128"/>
      <c r="Y62" s="138"/>
      <c r="Z62" s="138"/>
      <c r="AA62" s="103"/>
      <c r="AB62" s="139" t="e">
        <f>IF(#REF!="","",1-(Y62/AA62))</f>
        <v>#REF!</v>
      </c>
    </row>
    <row r="63" spans="3:28" ht="60" customHeight="1" x14ac:dyDescent="0.25">
      <c r="C63" s="96"/>
      <c r="D63" s="97"/>
      <c r="E63" s="97"/>
      <c r="F63" s="97"/>
      <c r="G63" s="97"/>
      <c r="H63" s="97"/>
      <c r="I63" s="55"/>
      <c r="J63" s="100"/>
      <c r="K63" s="100"/>
      <c r="L63" s="100"/>
      <c r="M63" s="128"/>
      <c r="N63" s="128"/>
      <c r="O63" s="128"/>
      <c r="P63" s="128"/>
      <c r="Y63" s="138"/>
      <c r="Z63" s="138"/>
      <c r="AA63" s="103"/>
      <c r="AB63" s="139" t="e">
        <f>IF(#REF!="","",1-(Y63/AA63))</f>
        <v>#REF!</v>
      </c>
    </row>
    <row r="64" spans="3:28" ht="60" customHeight="1" x14ac:dyDescent="0.25">
      <c r="C64" s="96"/>
      <c r="D64" s="97"/>
      <c r="E64" s="97"/>
      <c r="F64" s="97"/>
      <c r="G64" s="97"/>
      <c r="H64" s="97"/>
      <c r="I64" s="55"/>
      <c r="J64" s="100"/>
      <c r="K64" s="100"/>
      <c r="L64" s="100"/>
      <c r="M64" s="128"/>
      <c r="N64" s="128"/>
      <c r="O64" s="128"/>
      <c r="P64" s="128"/>
      <c r="Y64" s="138"/>
      <c r="Z64" s="138"/>
      <c r="AA64" s="103"/>
      <c r="AB64" s="139" t="e">
        <f>IF(#REF!="","",1-(Y64/AA64))</f>
        <v>#REF!</v>
      </c>
    </row>
    <row r="65" spans="3:28" ht="60" customHeight="1" x14ac:dyDescent="0.25">
      <c r="C65" s="96"/>
      <c r="D65" s="97"/>
      <c r="E65" s="97"/>
      <c r="F65" s="97"/>
      <c r="G65" s="97"/>
      <c r="H65" s="97"/>
      <c r="I65" s="55"/>
      <c r="J65" s="100"/>
      <c r="K65" s="100"/>
      <c r="L65" s="100"/>
      <c r="M65" s="128"/>
      <c r="N65" s="128"/>
      <c r="O65" s="128"/>
      <c r="P65" s="128"/>
      <c r="Y65" s="138"/>
      <c r="Z65" s="138"/>
      <c r="AA65" s="103"/>
      <c r="AB65" s="139" t="e">
        <f>IF(#REF!="","",1-(Y65/AA65))</f>
        <v>#REF!</v>
      </c>
    </row>
    <row r="66" spans="3:28" ht="60" customHeight="1" x14ac:dyDescent="0.25">
      <c r="C66" s="96"/>
      <c r="D66" s="97"/>
      <c r="E66" s="97"/>
      <c r="F66" s="97"/>
      <c r="G66" s="97"/>
      <c r="H66" s="97"/>
      <c r="I66" s="55"/>
      <c r="J66" s="100"/>
      <c r="K66" s="100"/>
      <c r="L66" s="100"/>
      <c r="M66" s="128"/>
      <c r="N66" s="128"/>
      <c r="O66" s="128"/>
      <c r="P66" s="128"/>
      <c r="Y66" s="138"/>
      <c r="Z66" s="138"/>
      <c r="AA66" s="103"/>
      <c r="AB66" s="139" t="e">
        <f>IF(#REF!="","",1-(Y66/AA66))</f>
        <v>#REF!</v>
      </c>
    </row>
    <row r="67" spans="3:28" ht="60" customHeight="1" x14ac:dyDescent="0.25">
      <c r="C67" s="96"/>
      <c r="D67" s="97"/>
      <c r="E67" s="97"/>
      <c r="F67" s="97"/>
      <c r="G67" s="97"/>
      <c r="H67" s="97"/>
      <c r="I67" s="55"/>
      <c r="J67" s="100"/>
      <c r="K67" s="100"/>
      <c r="L67" s="100"/>
      <c r="M67" s="128"/>
      <c r="N67" s="128"/>
      <c r="O67" s="128"/>
      <c r="P67" s="128"/>
      <c r="Y67" s="138"/>
      <c r="Z67" s="138"/>
      <c r="AA67" s="103"/>
      <c r="AB67" s="139" t="e">
        <f>IF(#REF!="","",1-(Y67/AA67))</f>
        <v>#REF!</v>
      </c>
    </row>
    <row r="68" spans="3:28" ht="60" customHeight="1" x14ac:dyDescent="0.25">
      <c r="C68" s="96"/>
      <c r="D68" s="97"/>
      <c r="E68" s="97"/>
      <c r="F68" s="97"/>
      <c r="G68" s="97"/>
      <c r="H68" s="97"/>
      <c r="I68" s="55"/>
      <c r="J68" s="100"/>
      <c r="K68" s="100"/>
      <c r="L68" s="100"/>
      <c r="M68" s="128"/>
      <c r="N68" s="128"/>
      <c r="O68" s="128"/>
      <c r="P68" s="128"/>
      <c r="Y68" s="138"/>
      <c r="Z68" s="138"/>
      <c r="AA68" s="103"/>
      <c r="AB68" s="139" t="e">
        <f>IF(#REF!="","",1-(Y68/AA68))</f>
        <v>#REF!</v>
      </c>
    </row>
    <row r="69" spans="3:28" ht="60" customHeight="1" x14ac:dyDescent="0.25">
      <c r="C69" s="96"/>
      <c r="D69" s="97"/>
      <c r="E69" s="97"/>
      <c r="F69" s="97"/>
      <c r="G69" s="97"/>
      <c r="H69" s="97"/>
      <c r="I69" s="55"/>
      <c r="J69" s="100"/>
      <c r="K69" s="100"/>
      <c r="L69" s="100"/>
      <c r="M69" s="128"/>
      <c r="N69" s="128"/>
      <c r="O69" s="128"/>
      <c r="P69" s="128"/>
      <c r="Y69" s="138"/>
      <c r="Z69" s="138"/>
      <c r="AA69" s="103"/>
      <c r="AB69" s="139" t="e">
        <f>IF(#REF!="","",1-(Y69/AA69))</f>
        <v>#REF!</v>
      </c>
    </row>
    <row r="70" spans="3:28" ht="60" customHeight="1" x14ac:dyDescent="0.25">
      <c r="C70" s="96"/>
      <c r="D70" s="97"/>
      <c r="E70" s="97"/>
      <c r="F70" s="97"/>
      <c r="G70" s="97"/>
      <c r="H70" s="97"/>
      <c r="I70" s="55"/>
      <c r="J70" s="100"/>
      <c r="K70" s="100"/>
      <c r="L70" s="100"/>
      <c r="M70" s="128"/>
      <c r="N70" s="128"/>
      <c r="O70" s="128"/>
      <c r="P70" s="128"/>
      <c r="Y70" s="138"/>
      <c r="Z70" s="138"/>
      <c r="AA70" s="103"/>
      <c r="AB70" s="139" t="e">
        <f>IF(#REF!="","",1-(Y70/AA70))</f>
        <v>#REF!</v>
      </c>
    </row>
    <row r="71" spans="3:28" ht="60" customHeight="1" x14ac:dyDescent="0.25">
      <c r="C71" s="96"/>
      <c r="D71" s="97"/>
      <c r="E71" s="97"/>
      <c r="F71" s="97"/>
      <c r="G71" s="97"/>
      <c r="H71" s="97"/>
      <c r="I71" s="55"/>
      <c r="J71" s="100"/>
      <c r="K71" s="100"/>
      <c r="L71" s="100"/>
      <c r="M71" s="128"/>
      <c r="N71" s="128"/>
      <c r="O71" s="128"/>
      <c r="P71" s="128"/>
      <c r="Y71" s="138"/>
      <c r="Z71" s="138"/>
      <c r="AA71" s="103"/>
      <c r="AB71" s="139" t="e">
        <f>IF(#REF!="","",1-(Y71/AA71))</f>
        <v>#REF!</v>
      </c>
    </row>
    <row r="72" spans="3:28" ht="60" customHeight="1" x14ac:dyDescent="0.25">
      <c r="C72" s="96"/>
      <c r="D72" s="97"/>
      <c r="E72" s="97"/>
      <c r="F72" s="97"/>
      <c r="G72" s="97"/>
      <c r="H72" s="97"/>
      <c r="I72" s="55"/>
      <c r="J72" s="100"/>
      <c r="K72" s="100"/>
      <c r="L72" s="100"/>
      <c r="M72" s="128"/>
      <c r="N72" s="128"/>
      <c r="O72" s="128"/>
      <c r="P72" s="128"/>
      <c r="Y72" s="138"/>
      <c r="Z72" s="138"/>
      <c r="AA72" s="103"/>
      <c r="AB72" s="139" t="e">
        <f>IF(#REF!="","",1-(Y72/AA72))</f>
        <v>#REF!</v>
      </c>
    </row>
    <row r="73" spans="3:28" ht="60" customHeight="1" x14ac:dyDescent="0.25">
      <c r="C73" s="96"/>
      <c r="D73" s="97"/>
      <c r="E73" s="97"/>
      <c r="F73" s="97"/>
      <c r="G73" s="97"/>
      <c r="H73" s="97"/>
      <c r="I73" s="55"/>
      <c r="J73" s="100"/>
      <c r="K73" s="100"/>
      <c r="L73" s="100"/>
      <c r="M73" s="128"/>
      <c r="N73" s="128"/>
      <c r="O73" s="128"/>
      <c r="P73" s="128"/>
      <c r="Y73" s="138"/>
      <c r="Z73" s="138"/>
      <c r="AA73" s="103"/>
      <c r="AB73" s="139" t="e">
        <f>IF(#REF!="","",1-(Y73/AA73))</f>
        <v>#REF!</v>
      </c>
    </row>
    <row r="74" spans="3:28" ht="60" customHeight="1" x14ac:dyDescent="0.25">
      <c r="C74" s="96"/>
      <c r="D74" s="97"/>
      <c r="E74" s="97"/>
      <c r="F74" s="97"/>
      <c r="G74" s="97"/>
      <c r="H74" s="97"/>
      <c r="I74" s="55"/>
      <c r="J74" s="100"/>
      <c r="K74" s="100"/>
      <c r="L74" s="100"/>
      <c r="M74" s="128"/>
      <c r="N74" s="128"/>
      <c r="O74" s="128"/>
      <c r="P74" s="128"/>
      <c r="Y74" s="138"/>
      <c r="Z74" s="138"/>
      <c r="AA74" s="103"/>
      <c r="AB74" s="139" t="e">
        <f>IF(#REF!="","",1-(Y74/AA74))</f>
        <v>#REF!</v>
      </c>
    </row>
    <row r="75" spans="3:28" ht="60" customHeight="1" x14ac:dyDescent="0.25">
      <c r="C75" s="96"/>
      <c r="D75" s="97"/>
      <c r="E75" s="97"/>
      <c r="F75" s="97"/>
      <c r="G75" s="97"/>
      <c r="H75" s="97"/>
      <c r="I75" s="55"/>
      <c r="J75" s="100"/>
      <c r="K75" s="100"/>
      <c r="L75" s="100"/>
      <c r="M75" s="128"/>
      <c r="N75" s="128"/>
      <c r="O75" s="128"/>
      <c r="P75" s="128"/>
      <c r="Y75" s="138"/>
      <c r="Z75" s="138"/>
      <c r="AA75" s="103"/>
      <c r="AB75" s="139" t="e">
        <f>IF(#REF!="","",1-(Y75/AA75))</f>
        <v>#REF!</v>
      </c>
    </row>
    <row r="76" spans="3:28" ht="60" customHeight="1" x14ac:dyDescent="0.25">
      <c r="C76" s="96"/>
      <c r="D76" s="97"/>
      <c r="E76" s="97"/>
      <c r="F76" s="97"/>
      <c r="G76" s="97"/>
      <c r="H76" s="97"/>
      <c r="I76" s="55"/>
      <c r="J76" s="100"/>
      <c r="K76" s="100"/>
      <c r="L76" s="100"/>
      <c r="M76" s="128"/>
      <c r="N76" s="128"/>
      <c r="O76" s="128"/>
      <c r="P76" s="128"/>
      <c r="Y76" s="138"/>
      <c r="Z76" s="138"/>
      <c r="AA76" s="103"/>
      <c r="AB76" s="139" t="e">
        <f>IF(#REF!="","",1-(Y76/AA76))</f>
        <v>#REF!</v>
      </c>
    </row>
    <row r="77" spans="3:28" ht="60" customHeight="1" x14ac:dyDescent="0.25">
      <c r="C77" s="96"/>
      <c r="D77" s="97"/>
      <c r="E77" s="97"/>
      <c r="F77" s="97"/>
      <c r="G77" s="97"/>
      <c r="H77" s="97"/>
      <c r="I77" s="55"/>
      <c r="J77" s="100"/>
      <c r="K77" s="100"/>
      <c r="L77" s="100"/>
      <c r="M77" s="128"/>
      <c r="N77" s="128"/>
      <c r="O77" s="128"/>
      <c r="P77" s="128"/>
      <c r="Y77" s="138"/>
      <c r="Z77" s="138"/>
      <c r="AA77" s="103"/>
      <c r="AB77" s="139" t="e">
        <f>IF(#REF!="","",1-(Y77/AA77))</f>
        <v>#REF!</v>
      </c>
    </row>
    <row r="78" spans="3:28" ht="60" customHeight="1" x14ac:dyDescent="0.25">
      <c r="C78" s="96"/>
      <c r="D78" s="97"/>
      <c r="E78" s="97"/>
      <c r="F78" s="97"/>
      <c r="G78" s="97"/>
      <c r="H78" s="97"/>
      <c r="I78" s="55"/>
      <c r="J78" s="100"/>
      <c r="K78" s="100"/>
      <c r="L78" s="100"/>
      <c r="M78" s="128"/>
      <c r="N78" s="128"/>
      <c r="O78" s="128"/>
      <c r="P78" s="128"/>
      <c r="Y78" s="138"/>
      <c r="Z78" s="138"/>
      <c r="AA78" s="103"/>
      <c r="AB78" s="139" t="e">
        <f>IF(#REF!="","",1-(Y78/AA78))</f>
        <v>#REF!</v>
      </c>
    </row>
    <row r="79" spans="3:28" ht="60" customHeight="1" x14ac:dyDescent="0.25">
      <c r="C79" s="96"/>
      <c r="D79" s="97"/>
      <c r="E79" s="97"/>
      <c r="F79" s="97"/>
      <c r="G79" s="97"/>
      <c r="H79" s="97"/>
      <c r="I79" s="55"/>
      <c r="J79" s="100"/>
      <c r="K79" s="100"/>
      <c r="L79" s="100"/>
      <c r="M79" s="128"/>
      <c r="N79" s="128"/>
      <c r="O79" s="128"/>
      <c r="P79" s="128"/>
      <c r="Y79" s="138"/>
      <c r="Z79" s="138"/>
      <c r="AA79" s="103"/>
      <c r="AB79" s="139" t="e">
        <f>IF(#REF!="","",1-(Y79/AA79))</f>
        <v>#REF!</v>
      </c>
    </row>
    <row r="80" spans="3:28" ht="60" customHeight="1" x14ac:dyDescent="0.25">
      <c r="C80" s="96"/>
      <c r="D80" s="97"/>
      <c r="E80" s="97"/>
      <c r="F80" s="97"/>
      <c r="G80" s="97"/>
      <c r="H80" s="97"/>
      <c r="I80" s="55"/>
      <c r="J80" s="100"/>
      <c r="K80" s="100"/>
      <c r="L80" s="100"/>
      <c r="M80" s="128"/>
      <c r="N80" s="128"/>
      <c r="O80" s="128"/>
      <c r="P80" s="128"/>
      <c r="Y80" s="138"/>
      <c r="Z80" s="138"/>
      <c r="AA80" s="103"/>
      <c r="AB80" s="139" t="e">
        <f>IF(#REF!="","",1-(Y80/AA80))</f>
        <v>#REF!</v>
      </c>
    </row>
    <row r="81" spans="3:28" ht="60" customHeight="1" x14ac:dyDescent="0.25">
      <c r="C81" s="96"/>
      <c r="D81" s="97"/>
      <c r="E81" s="97"/>
      <c r="F81" s="97"/>
      <c r="G81" s="97"/>
      <c r="H81" s="97"/>
      <c r="I81" s="55"/>
      <c r="J81" s="100"/>
      <c r="K81" s="100"/>
      <c r="L81" s="100"/>
      <c r="M81" s="128"/>
      <c r="N81" s="128"/>
      <c r="O81" s="128"/>
      <c r="P81" s="128"/>
      <c r="Y81" s="138"/>
      <c r="Z81" s="138"/>
      <c r="AA81" s="103"/>
      <c r="AB81" s="139" t="e">
        <f>IF(#REF!="","",1-(Y81/AA81))</f>
        <v>#REF!</v>
      </c>
    </row>
    <row r="82" spans="3:28" ht="60" customHeight="1" x14ac:dyDescent="0.25">
      <c r="C82" s="96"/>
      <c r="D82" s="97"/>
      <c r="E82" s="97"/>
      <c r="F82" s="97"/>
      <c r="G82" s="97"/>
      <c r="H82" s="97"/>
      <c r="I82" s="55"/>
      <c r="J82" s="100"/>
      <c r="K82" s="100"/>
      <c r="L82" s="100"/>
      <c r="M82" s="128"/>
      <c r="N82" s="128"/>
      <c r="O82" s="128"/>
      <c r="P82" s="128"/>
      <c r="Y82" s="138"/>
      <c r="Z82" s="138"/>
      <c r="AA82" s="103"/>
      <c r="AB82" s="139" t="e">
        <f>IF(#REF!="","",1-(Y82/AA82))</f>
        <v>#REF!</v>
      </c>
    </row>
    <row r="83" spans="3:28" ht="60" customHeight="1" x14ac:dyDescent="0.25">
      <c r="C83" s="96"/>
      <c r="D83" s="97"/>
      <c r="E83" s="97"/>
      <c r="F83" s="97"/>
      <c r="G83" s="97"/>
      <c r="H83" s="97"/>
      <c r="I83" s="55"/>
      <c r="J83" s="100"/>
      <c r="K83" s="100"/>
      <c r="L83" s="100"/>
      <c r="M83" s="128"/>
      <c r="N83" s="128"/>
      <c r="O83" s="128"/>
      <c r="P83" s="128"/>
      <c r="Y83" s="138"/>
      <c r="Z83" s="138"/>
      <c r="AA83" s="103"/>
      <c r="AB83" s="139" t="e">
        <f>IF(#REF!="","",1-(Y83/AA83))</f>
        <v>#REF!</v>
      </c>
    </row>
    <row r="84" spans="3:28" ht="60" customHeight="1" x14ac:dyDescent="0.25">
      <c r="C84" s="96"/>
      <c r="D84" s="97"/>
      <c r="E84" s="97"/>
      <c r="F84" s="97"/>
      <c r="G84" s="97"/>
      <c r="H84" s="97"/>
      <c r="I84" s="55"/>
      <c r="J84" s="100"/>
      <c r="K84" s="100"/>
      <c r="L84" s="100"/>
      <c r="M84" s="128"/>
      <c r="N84" s="128"/>
      <c r="O84" s="128"/>
      <c r="P84" s="128"/>
      <c r="Y84" s="138"/>
      <c r="Z84" s="138"/>
      <c r="AA84" s="103"/>
      <c r="AB84" s="139" t="e">
        <f>IF(#REF!="","",1-(Y84/AA84))</f>
        <v>#REF!</v>
      </c>
    </row>
    <row r="85" spans="3:28" ht="60" customHeight="1" x14ac:dyDescent="0.25">
      <c r="C85" s="96"/>
      <c r="D85" s="97"/>
      <c r="E85" s="97"/>
      <c r="F85" s="97"/>
      <c r="G85" s="97"/>
      <c r="H85" s="97"/>
      <c r="I85" s="55"/>
      <c r="J85" s="100"/>
      <c r="K85" s="100"/>
      <c r="L85" s="100"/>
      <c r="M85" s="128"/>
      <c r="N85" s="128"/>
      <c r="O85" s="128"/>
      <c r="P85" s="128"/>
      <c r="Y85" s="138"/>
      <c r="Z85" s="138"/>
      <c r="AA85" s="103"/>
      <c r="AB85" s="139" t="e">
        <f>IF(#REF!="","",1-(Y85/AA85))</f>
        <v>#REF!</v>
      </c>
    </row>
    <row r="86" spans="3:28" ht="60" customHeight="1" x14ac:dyDescent="0.25">
      <c r="C86" s="96"/>
      <c r="D86" s="97"/>
      <c r="E86" s="97"/>
      <c r="F86" s="97"/>
      <c r="G86" s="97"/>
      <c r="H86" s="97"/>
      <c r="I86" s="55"/>
      <c r="J86" s="100"/>
      <c r="K86" s="100"/>
      <c r="L86" s="100"/>
      <c r="M86" s="128"/>
      <c r="N86" s="128"/>
      <c r="O86" s="128"/>
      <c r="P86" s="128"/>
      <c r="Y86" s="138"/>
      <c r="Z86" s="138"/>
      <c r="AA86" s="103"/>
      <c r="AB86" s="139" t="e">
        <f>IF(#REF!="","",1-(Y86/AA86))</f>
        <v>#REF!</v>
      </c>
    </row>
    <row r="87" spans="3:28" ht="60" customHeight="1" x14ac:dyDescent="0.25">
      <c r="C87" s="96"/>
      <c r="D87" s="97"/>
      <c r="E87" s="97"/>
      <c r="F87" s="97"/>
      <c r="G87" s="97"/>
      <c r="H87" s="97"/>
      <c r="I87" s="55"/>
      <c r="J87" s="100"/>
      <c r="K87" s="100"/>
      <c r="L87" s="100"/>
      <c r="M87" s="128"/>
      <c r="N87" s="128"/>
      <c r="O87" s="128"/>
      <c r="P87" s="128"/>
      <c r="Y87" s="138"/>
      <c r="Z87" s="138"/>
      <c r="AA87" s="103"/>
      <c r="AB87" s="139" t="e">
        <f>IF(#REF!="","",1-(Y87/AA87))</f>
        <v>#REF!</v>
      </c>
    </row>
    <row r="88" spans="3:28" ht="60" customHeight="1" x14ac:dyDescent="0.25">
      <c r="C88" s="96"/>
      <c r="D88" s="97"/>
      <c r="E88" s="97"/>
      <c r="F88" s="97"/>
      <c r="G88" s="97"/>
      <c r="H88" s="97"/>
      <c r="I88" s="55"/>
      <c r="J88" s="100"/>
      <c r="K88" s="100"/>
      <c r="L88" s="100"/>
      <c r="M88" s="128"/>
      <c r="N88" s="128"/>
      <c r="O88" s="128"/>
      <c r="P88" s="128"/>
      <c r="Y88" s="138"/>
      <c r="Z88" s="138"/>
      <c r="AA88" s="103"/>
      <c r="AB88" s="139" t="e">
        <f>IF(#REF!="","",1-(Y88/AA88))</f>
        <v>#REF!</v>
      </c>
    </row>
    <row r="89" spans="3:28" ht="60" customHeight="1" x14ac:dyDescent="0.25">
      <c r="C89" s="96"/>
      <c r="D89" s="97"/>
      <c r="E89" s="97"/>
      <c r="F89" s="97"/>
      <c r="G89" s="97"/>
      <c r="H89" s="97"/>
      <c r="I89" s="55"/>
      <c r="J89" s="100"/>
      <c r="K89" s="100"/>
      <c r="L89" s="100"/>
      <c r="M89" s="128"/>
      <c r="N89" s="128"/>
      <c r="O89" s="128"/>
      <c r="P89" s="128"/>
      <c r="Y89" s="138"/>
      <c r="Z89" s="138"/>
      <c r="AA89" s="103"/>
      <c r="AB89" s="139" t="e">
        <f>IF(#REF!="","",1-(Y89/AA89))</f>
        <v>#REF!</v>
      </c>
    </row>
    <row r="90" spans="3:28" ht="60" customHeight="1" x14ac:dyDescent="0.25">
      <c r="C90" s="96"/>
      <c r="D90" s="97"/>
      <c r="E90" s="97"/>
      <c r="F90" s="97"/>
      <c r="G90" s="97"/>
      <c r="H90" s="97"/>
      <c r="I90" s="55"/>
      <c r="J90" s="100"/>
      <c r="K90" s="100"/>
      <c r="L90" s="100"/>
      <c r="M90" s="128"/>
      <c r="N90" s="128"/>
      <c r="O90" s="128"/>
      <c r="P90" s="128"/>
      <c r="Y90" s="138"/>
      <c r="Z90" s="138"/>
      <c r="AA90" s="103"/>
      <c r="AB90" s="139" t="e">
        <f>IF(#REF!="","",1-(Y90/AA90))</f>
        <v>#REF!</v>
      </c>
    </row>
    <row r="91" spans="3:28" ht="60" customHeight="1" x14ac:dyDescent="0.25">
      <c r="C91" s="96"/>
      <c r="D91" s="97"/>
      <c r="E91" s="97"/>
      <c r="F91" s="97"/>
      <c r="G91" s="97"/>
      <c r="H91" s="97"/>
      <c r="I91" s="55"/>
      <c r="J91" s="100"/>
      <c r="K91" s="100"/>
      <c r="L91" s="100"/>
      <c r="M91" s="128"/>
      <c r="N91" s="128"/>
      <c r="O91" s="128"/>
      <c r="P91" s="128"/>
      <c r="Y91" s="138"/>
      <c r="Z91" s="138"/>
      <c r="AA91" s="103"/>
      <c r="AB91" s="139" t="e">
        <f>IF(#REF!="","",1-(Y91/AA91))</f>
        <v>#REF!</v>
      </c>
    </row>
    <row r="92" spans="3:28" ht="60" customHeight="1" x14ac:dyDescent="0.25">
      <c r="C92" s="96"/>
      <c r="D92" s="97"/>
      <c r="E92" s="97"/>
      <c r="F92" s="97"/>
      <c r="G92" s="97"/>
      <c r="H92" s="97"/>
      <c r="I92" s="55"/>
      <c r="J92" s="100"/>
      <c r="K92" s="100"/>
      <c r="L92" s="100"/>
      <c r="M92" s="128"/>
      <c r="N92" s="128"/>
      <c r="O92" s="128"/>
      <c r="P92" s="128"/>
      <c r="Y92" s="138"/>
      <c r="Z92" s="138"/>
      <c r="AA92" s="103"/>
      <c r="AB92" s="139" t="e">
        <f>IF(#REF!="","",1-(Y92/AA92))</f>
        <v>#REF!</v>
      </c>
    </row>
    <row r="93" spans="3:28" ht="60" customHeight="1" x14ac:dyDescent="0.25">
      <c r="C93" s="96"/>
      <c r="D93" s="97"/>
      <c r="E93" s="97"/>
      <c r="F93" s="97"/>
      <c r="G93" s="97"/>
      <c r="H93" s="97"/>
      <c r="I93" s="55"/>
      <c r="J93" s="100"/>
      <c r="K93" s="100"/>
      <c r="L93" s="100"/>
      <c r="M93" s="128"/>
      <c r="N93" s="128"/>
      <c r="O93" s="128"/>
      <c r="P93" s="128"/>
      <c r="Y93" s="138"/>
      <c r="Z93" s="138"/>
      <c r="AA93" s="103"/>
      <c r="AB93" s="139" t="e">
        <f>IF(#REF!="","",1-(Y93/AA93))</f>
        <v>#REF!</v>
      </c>
    </row>
    <row r="94" spans="3:28" ht="60" customHeight="1" x14ac:dyDescent="0.25">
      <c r="C94" s="96"/>
      <c r="D94" s="97"/>
      <c r="E94" s="97"/>
      <c r="F94" s="97"/>
      <c r="G94" s="97"/>
      <c r="H94" s="97"/>
      <c r="I94" s="55"/>
      <c r="J94" s="100"/>
      <c r="K94" s="100"/>
      <c r="L94" s="100"/>
      <c r="M94" s="128"/>
      <c r="N94" s="128"/>
      <c r="O94" s="128"/>
      <c r="P94" s="128"/>
      <c r="Y94" s="138"/>
      <c r="Z94" s="138"/>
      <c r="AA94" s="103"/>
      <c r="AB94" s="139" t="e">
        <f>IF(#REF!="","",1-(Y94/AA94))</f>
        <v>#REF!</v>
      </c>
    </row>
    <row r="95" spans="3:28" ht="60" customHeight="1" x14ac:dyDescent="0.25">
      <c r="C95" s="96"/>
      <c r="D95" s="97"/>
      <c r="E95" s="97"/>
      <c r="F95" s="97"/>
      <c r="G95" s="97"/>
      <c r="H95" s="97"/>
      <c r="I95" s="55"/>
      <c r="J95" s="100"/>
      <c r="K95" s="100"/>
      <c r="L95" s="100"/>
      <c r="M95" s="128"/>
      <c r="N95" s="128"/>
      <c r="O95" s="128"/>
      <c r="P95" s="128"/>
      <c r="Y95" s="138"/>
      <c r="Z95" s="138"/>
      <c r="AA95" s="103"/>
      <c r="AB95" s="139" t="e">
        <f>IF(#REF!="","",1-(Y95/AA95))</f>
        <v>#REF!</v>
      </c>
    </row>
    <row r="96" spans="3:28" ht="60" customHeight="1" x14ac:dyDescent="0.25">
      <c r="C96" s="96"/>
      <c r="D96" s="97"/>
      <c r="E96" s="97"/>
      <c r="F96" s="97"/>
      <c r="G96" s="97"/>
      <c r="H96" s="97"/>
      <c r="I96" s="55"/>
      <c r="J96" s="100"/>
      <c r="K96" s="100"/>
      <c r="L96" s="100"/>
      <c r="M96" s="128"/>
      <c r="N96" s="128"/>
      <c r="O96" s="128"/>
      <c r="P96" s="128"/>
      <c r="Y96" s="138"/>
      <c r="Z96" s="138"/>
      <c r="AA96" s="103"/>
      <c r="AB96" s="139" t="e">
        <f>IF(#REF!="","",1-(Y96/AA96))</f>
        <v>#REF!</v>
      </c>
    </row>
    <row r="97" spans="3:28" ht="60" customHeight="1" x14ac:dyDescent="0.25">
      <c r="C97" s="96"/>
      <c r="D97" s="97"/>
      <c r="E97" s="97"/>
      <c r="F97" s="97"/>
      <c r="G97" s="97"/>
      <c r="H97" s="97"/>
      <c r="I97" s="55"/>
      <c r="J97" s="100"/>
      <c r="K97" s="100"/>
      <c r="L97" s="100"/>
      <c r="M97" s="128"/>
      <c r="N97" s="128"/>
      <c r="O97" s="128"/>
      <c r="P97" s="128"/>
      <c r="Y97" s="138"/>
      <c r="Z97" s="138"/>
      <c r="AA97" s="103"/>
      <c r="AB97" s="139" t="e">
        <f>IF(#REF!="","",1-(Y97/AA97))</f>
        <v>#REF!</v>
      </c>
    </row>
    <row r="98" spans="3:28" ht="60" customHeight="1" x14ac:dyDescent="0.25">
      <c r="C98" s="96"/>
      <c r="D98" s="97"/>
      <c r="E98" s="97"/>
      <c r="F98" s="97"/>
      <c r="G98" s="97"/>
      <c r="H98" s="97"/>
      <c r="I98" s="55"/>
      <c r="J98" s="100"/>
      <c r="K98" s="100"/>
      <c r="L98" s="100"/>
      <c r="M98" s="128"/>
      <c r="N98" s="128"/>
      <c r="O98" s="128"/>
      <c r="P98" s="128"/>
      <c r="Y98" s="138"/>
      <c r="Z98" s="138"/>
      <c r="AA98" s="103"/>
      <c r="AB98" s="139" t="e">
        <f>IF(#REF!="","",1-(Y98/AA98))</f>
        <v>#REF!</v>
      </c>
    </row>
    <row r="99" spans="3:28" ht="60" customHeight="1" x14ac:dyDescent="0.25">
      <c r="C99" s="96"/>
      <c r="D99" s="97"/>
      <c r="E99" s="97"/>
      <c r="F99" s="97"/>
      <c r="G99" s="97"/>
      <c r="H99" s="97"/>
      <c r="I99" s="55"/>
      <c r="J99" s="100"/>
      <c r="K99" s="100"/>
      <c r="L99" s="100"/>
      <c r="M99" s="128"/>
      <c r="N99" s="128"/>
      <c r="O99" s="128"/>
      <c r="P99" s="128"/>
      <c r="Y99" s="138"/>
      <c r="Z99" s="138"/>
      <c r="AA99" s="103"/>
      <c r="AB99" s="139" t="e">
        <f>IF(#REF!="","",1-(Y99/AA99))</f>
        <v>#REF!</v>
      </c>
    </row>
    <row r="996" spans="3:28" s="141" customFormat="1" ht="60" customHeight="1" x14ac:dyDescent="0.25">
      <c r="C996" s="142"/>
      <c r="D996" s="143"/>
      <c r="E996" s="143"/>
      <c r="F996" s="143"/>
      <c r="G996" s="143"/>
      <c r="H996" s="143"/>
      <c r="I996" s="144"/>
      <c r="J996" s="145"/>
      <c r="K996" s="145"/>
      <c r="L996" s="145"/>
      <c r="M996" s="145"/>
      <c r="N996" s="145"/>
      <c r="O996" s="145"/>
      <c r="P996" s="145"/>
      <c r="Q996" s="39"/>
      <c r="R996" s="39"/>
      <c r="S996" s="39"/>
      <c r="T996" s="39"/>
      <c r="U996" s="39"/>
      <c r="V996" s="39"/>
      <c r="W996" s="39"/>
      <c r="X996" s="39"/>
      <c r="Y996" s="145"/>
      <c r="Z996" s="145"/>
      <c r="AA996" s="146"/>
      <c r="AB996" s="145"/>
    </row>
    <row r="997" spans="3:28" ht="60" customHeight="1" x14ac:dyDescent="0.25">
      <c r="C997" s="147"/>
    </row>
    <row r="998" spans="3:28" ht="60" customHeight="1" x14ac:dyDescent="0.25">
      <c r="C998" s="147"/>
    </row>
    <row r="999" spans="3:28" ht="60" customHeight="1" x14ac:dyDescent="0.25">
      <c r="C999" s="147"/>
    </row>
    <row r="1000" spans="3:28" ht="60" customHeight="1" x14ac:dyDescent="0.25">
      <c r="C1000" s="147"/>
    </row>
    <row r="1001" spans="3:28" ht="60" customHeight="1" x14ac:dyDescent="0.25">
      <c r="C1001" s="147"/>
    </row>
    <row r="1002" spans="3:28" ht="60" customHeight="1" x14ac:dyDescent="0.25">
      <c r="C1002" s="148"/>
    </row>
    <row r="1003" spans="3:28" ht="60" customHeight="1" x14ac:dyDescent="0.25">
      <c r="C1003" s="147"/>
    </row>
    <row r="1004" spans="3:28" ht="60" customHeight="1" x14ac:dyDescent="0.25">
      <c r="C1004" s="147"/>
    </row>
    <row r="1005" spans="3:28" ht="60" customHeight="1" x14ac:dyDescent="0.25">
      <c r="C1005" s="147"/>
    </row>
    <row r="1006" spans="3:28" ht="60" customHeight="1" x14ac:dyDescent="0.25">
      <c r="C1006" s="148"/>
    </row>
    <row r="1007" spans="3:28" ht="60" customHeight="1" x14ac:dyDescent="0.25">
      <c r="C1007" s="147"/>
    </row>
    <row r="1008" spans="3:28" ht="60" customHeight="1" x14ac:dyDescent="0.25">
      <c r="C1008" s="148"/>
    </row>
    <row r="1009" spans="3:3" ht="60" customHeight="1" x14ac:dyDescent="0.25">
      <c r="C1009" s="148"/>
    </row>
    <row r="1010" spans="3:3" ht="60" customHeight="1" x14ac:dyDescent="0.25">
      <c r="C1010" s="148"/>
    </row>
    <row r="1011" spans="3:3" ht="60" customHeight="1" x14ac:dyDescent="0.25">
      <c r="C1011" s="148"/>
    </row>
    <row r="1012" spans="3:3" ht="60" customHeight="1" x14ac:dyDescent="0.25">
      <c r="C1012" s="148"/>
    </row>
    <row r="1013" spans="3:3" ht="60" customHeight="1" x14ac:dyDescent="0.25">
      <c r="C1013" s="147"/>
    </row>
    <row r="1014" spans="3:3" ht="60" customHeight="1" x14ac:dyDescent="0.25">
      <c r="C1014" s="148"/>
    </row>
    <row r="1015" spans="3:3" ht="60" customHeight="1" x14ac:dyDescent="0.25">
      <c r="C1015" s="147"/>
    </row>
    <row r="1016" spans="3:3" ht="60" customHeight="1" x14ac:dyDescent="0.25">
      <c r="C1016" s="148"/>
    </row>
    <row r="1017" spans="3:3" ht="60" customHeight="1" x14ac:dyDescent="0.25">
      <c r="C1017" s="147"/>
    </row>
    <row r="1018" spans="3:3" ht="60" customHeight="1" x14ac:dyDescent="0.25">
      <c r="C1018" s="148"/>
    </row>
    <row r="1019" spans="3:3" ht="60" customHeight="1" x14ac:dyDescent="0.25">
      <c r="C1019" s="147"/>
    </row>
    <row r="1020" spans="3:3" ht="60" customHeight="1" x14ac:dyDescent="0.25">
      <c r="C1020" s="147"/>
    </row>
    <row r="1021" spans="3:3" ht="60" customHeight="1" x14ac:dyDescent="0.25">
      <c r="C1021" s="148"/>
    </row>
    <row r="1022" spans="3:3" ht="60" customHeight="1" x14ac:dyDescent="0.25">
      <c r="C1022" s="147"/>
    </row>
    <row r="1023" spans="3:3" ht="60" customHeight="1" x14ac:dyDescent="0.25">
      <c r="C1023" s="147"/>
    </row>
    <row r="1024" spans="3:3" ht="60" customHeight="1" x14ac:dyDescent="0.25">
      <c r="C1024" s="148"/>
    </row>
    <row r="1025" spans="3:3" ht="60" customHeight="1" x14ac:dyDescent="0.25">
      <c r="C1025" s="148"/>
    </row>
    <row r="1026" spans="3:3" ht="60" customHeight="1" x14ac:dyDescent="0.25">
      <c r="C1026" s="148"/>
    </row>
    <row r="1027" spans="3:3" ht="60" customHeight="1" x14ac:dyDescent="0.25">
      <c r="C1027" s="148"/>
    </row>
    <row r="1028" spans="3:3" ht="60" customHeight="1" x14ac:dyDescent="0.25">
      <c r="C1028" s="148"/>
    </row>
    <row r="1029" spans="3:3" ht="60" customHeight="1" x14ac:dyDescent="0.25">
      <c r="C1029" s="148"/>
    </row>
    <row r="1030" spans="3:3" ht="60" customHeight="1" x14ac:dyDescent="0.25">
      <c r="C1030" s="148"/>
    </row>
    <row r="1031" spans="3:3" ht="60" customHeight="1" x14ac:dyDescent="0.25">
      <c r="C1031" s="148"/>
    </row>
    <row r="1032" spans="3:3" ht="60" customHeight="1" x14ac:dyDescent="0.25">
      <c r="C1032" s="148"/>
    </row>
    <row r="1033" spans="3:3" ht="60" customHeight="1" x14ac:dyDescent="0.25">
      <c r="C1033" s="148"/>
    </row>
    <row r="1034" spans="3:3" ht="60" customHeight="1" x14ac:dyDescent="0.25">
      <c r="C1034" s="148"/>
    </row>
    <row r="1035" spans="3:3" ht="60" customHeight="1" x14ac:dyDescent="0.25">
      <c r="C1035" s="148"/>
    </row>
    <row r="1036" spans="3:3" ht="60" customHeight="1" x14ac:dyDescent="0.25">
      <c r="C1036" s="149"/>
    </row>
    <row r="1037" spans="3:3" ht="60" customHeight="1" x14ac:dyDescent="0.25">
      <c r="C1037" s="149"/>
    </row>
    <row r="1038" spans="3:3" ht="60" customHeight="1" x14ac:dyDescent="0.25">
      <c r="C1038" s="149"/>
    </row>
    <row r="1039" spans="3:3" ht="60" customHeight="1" x14ac:dyDescent="0.25">
      <c r="C1039" s="149"/>
    </row>
    <row r="1040" spans="3:3" ht="60" customHeight="1" x14ac:dyDescent="0.25">
      <c r="C1040" s="149"/>
    </row>
    <row r="1041" spans="3:3" ht="60" customHeight="1" x14ac:dyDescent="0.25">
      <c r="C1041" s="149"/>
    </row>
    <row r="1042" spans="3:3" ht="60" customHeight="1" x14ac:dyDescent="0.25">
      <c r="C1042" s="149"/>
    </row>
    <row r="1043" spans="3:3" ht="60" customHeight="1" x14ac:dyDescent="0.25">
      <c r="C1043" s="149"/>
    </row>
    <row r="1044" spans="3:3" ht="60" customHeight="1" x14ac:dyDescent="0.25">
      <c r="C1044" s="149"/>
    </row>
    <row r="1045" spans="3:3" ht="60" customHeight="1" x14ac:dyDescent="0.25">
      <c r="C1045" s="149"/>
    </row>
    <row r="1046" spans="3:3" ht="60" customHeight="1" x14ac:dyDescent="0.25">
      <c r="C1046" s="149"/>
    </row>
    <row r="1047" spans="3:3" ht="60" customHeight="1" x14ac:dyDescent="0.25">
      <c r="C1047" s="149"/>
    </row>
    <row r="1048" spans="3:3" ht="60" customHeight="1" x14ac:dyDescent="0.25">
      <c r="C1048" s="149"/>
    </row>
    <row r="1049" spans="3:3" ht="60" customHeight="1" x14ac:dyDescent="0.25">
      <c r="C1049" s="149"/>
    </row>
    <row r="1050" spans="3:3" ht="60" customHeight="1" x14ac:dyDescent="0.25">
      <c r="C1050" s="149"/>
    </row>
    <row r="1051" spans="3:3" ht="60" customHeight="1" x14ac:dyDescent="0.25">
      <c r="C1051" s="149"/>
    </row>
    <row r="1052" spans="3:3" ht="60" customHeight="1" x14ac:dyDescent="0.25">
      <c r="C1052" s="149"/>
    </row>
    <row r="1053" spans="3:3" ht="60" customHeight="1" x14ac:dyDescent="0.25">
      <c r="C1053" s="149"/>
    </row>
    <row r="1054" spans="3:3" ht="60" customHeight="1" x14ac:dyDescent="0.25">
      <c r="C1054" s="149"/>
    </row>
    <row r="1055" spans="3:3" ht="60" customHeight="1" x14ac:dyDescent="0.25">
      <c r="C1055" s="149"/>
    </row>
    <row r="1056" spans="3:3" ht="60" customHeight="1" x14ac:dyDescent="0.25">
      <c r="C1056" s="149"/>
    </row>
    <row r="1057" spans="3:3" ht="60" customHeight="1" x14ac:dyDescent="0.25">
      <c r="C1057" s="149"/>
    </row>
    <row r="1058" spans="3:3" ht="60" customHeight="1" x14ac:dyDescent="0.25">
      <c r="C1058" s="149"/>
    </row>
    <row r="1059" spans="3:3" ht="60" customHeight="1" x14ac:dyDescent="0.25">
      <c r="C1059" s="149"/>
    </row>
    <row r="1060" spans="3:3" ht="60" customHeight="1" x14ac:dyDescent="0.25">
      <c r="C1060" s="149"/>
    </row>
    <row r="1061" spans="3:3" ht="60" customHeight="1" x14ac:dyDescent="0.25">
      <c r="C1061" s="149"/>
    </row>
    <row r="1062" spans="3:3" ht="60" customHeight="1" x14ac:dyDescent="0.25">
      <c r="C1062" s="149"/>
    </row>
    <row r="1063" spans="3:3" ht="60" customHeight="1" x14ac:dyDescent="0.25">
      <c r="C1063" s="149"/>
    </row>
    <row r="1064" spans="3:3" ht="60" customHeight="1" x14ac:dyDescent="0.25">
      <c r="C1064" s="149"/>
    </row>
    <row r="1065" spans="3:3" ht="60" customHeight="1" x14ac:dyDescent="0.25">
      <c r="C1065" s="149"/>
    </row>
    <row r="1066" spans="3:3" ht="60" customHeight="1" x14ac:dyDescent="0.25">
      <c r="C1066" s="149"/>
    </row>
    <row r="1067" spans="3:3" ht="60" customHeight="1" x14ac:dyDescent="0.25">
      <c r="C1067" s="149"/>
    </row>
    <row r="1068" spans="3:3" ht="60" customHeight="1" x14ac:dyDescent="0.25">
      <c r="C1068" s="149"/>
    </row>
    <row r="1069" spans="3:3" ht="60" customHeight="1" x14ac:dyDescent="0.25">
      <c r="C1069" s="149"/>
    </row>
    <row r="1070" spans="3:3" ht="60" customHeight="1" x14ac:dyDescent="0.25">
      <c r="C1070" s="149"/>
    </row>
    <row r="1071" spans="3:3" ht="60" customHeight="1" x14ac:dyDescent="0.25">
      <c r="C1071" s="147"/>
    </row>
    <row r="1072" spans="3:3" ht="60" customHeight="1" x14ac:dyDescent="0.25">
      <c r="C1072" s="148"/>
    </row>
    <row r="1073" spans="3:3" ht="60" customHeight="1" x14ac:dyDescent="0.25">
      <c r="C1073" s="147"/>
    </row>
    <row r="1074" spans="3:3" ht="60" customHeight="1" x14ac:dyDescent="0.25">
      <c r="C1074" s="147"/>
    </row>
    <row r="1075" spans="3:3" ht="60" customHeight="1" x14ac:dyDescent="0.25">
      <c r="C1075" s="148"/>
    </row>
    <row r="1076" spans="3:3" ht="60" customHeight="1" x14ac:dyDescent="0.25">
      <c r="C1076" s="147"/>
    </row>
    <row r="1077" spans="3:3" ht="60" customHeight="1" x14ac:dyDescent="0.25">
      <c r="C1077" s="148"/>
    </row>
    <row r="1078" spans="3:3" ht="60" customHeight="1" x14ac:dyDescent="0.25">
      <c r="C1078" s="148"/>
    </row>
    <row r="1079" spans="3:3" ht="60" customHeight="1" x14ac:dyDescent="0.25">
      <c r="C1079" s="148"/>
    </row>
    <row r="1080" spans="3:3" ht="60" customHeight="1" x14ac:dyDescent="0.25">
      <c r="C1080" s="147"/>
    </row>
    <row r="1081" spans="3:3" ht="60" customHeight="1" x14ac:dyDescent="0.25">
      <c r="C1081" s="148"/>
    </row>
    <row r="1082" spans="3:3" ht="60" customHeight="1" x14ac:dyDescent="0.25">
      <c r="C1082" s="148"/>
    </row>
    <row r="1083" spans="3:3" ht="60" customHeight="1" x14ac:dyDescent="0.25">
      <c r="C1083" s="147"/>
    </row>
    <row r="1084" spans="3:3" ht="60" customHeight="1" x14ac:dyDescent="0.25">
      <c r="C1084" s="148"/>
    </row>
    <row r="1085" spans="3:3" ht="60" customHeight="1" x14ac:dyDescent="0.25">
      <c r="C1085" s="147"/>
    </row>
    <row r="1086" spans="3:3" ht="60" customHeight="1" x14ac:dyDescent="0.25">
      <c r="C1086" s="148"/>
    </row>
    <row r="1087" spans="3:3" ht="60" customHeight="1" x14ac:dyDescent="0.25">
      <c r="C1087" s="147"/>
    </row>
    <row r="1088" spans="3:3" ht="60" customHeight="1" x14ac:dyDescent="0.25">
      <c r="C1088" s="148"/>
    </row>
    <row r="1089" spans="3:3" ht="60" customHeight="1" x14ac:dyDescent="0.25">
      <c r="C1089" s="148"/>
    </row>
    <row r="1090" spans="3:3" ht="60" customHeight="1" x14ac:dyDescent="0.25">
      <c r="C1090" s="148"/>
    </row>
    <row r="1091" spans="3:3" ht="60" customHeight="1" x14ac:dyDescent="0.25">
      <c r="C1091" s="148"/>
    </row>
    <row r="1092" spans="3:3" ht="60" customHeight="1" x14ac:dyDescent="0.25">
      <c r="C1092" s="148"/>
    </row>
  </sheetData>
  <dataConsolidate/>
  <conditionalFormatting sqref="AB3 AB56:AB99">
    <cfRule type="expression" dxfId="10" priority="233">
      <formula>AND(#REF!="Grocery",AB3&lt;0.35)</formula>
    </cfRule>
    <cfRule type="expression" dxfId="9" priority="234">
      <formula>AND(#REF!="Grocery",AB3&gt;=0.35,AB3&lt;0.4)</formula>
    </cfRule>
    <cfRule type="expression" dxfId="8" priority="235">
      <formula>AND(#REF!="Grocery",AB3&gt;=0.4)</formula>
    </cfRule>
    <cfRule type="expression" dxfId="7" priority="236">
      <formula>AND(#REF!="Grocery_Frozen",AB3&lt;=0.4)</formula>
    </cfRule>
    <cfRule type="expression" dxfId="6" priority="237">
      <formula>AND(#REF!="Grocery_Frozen",AB3&gt;=0.4,AB3&lt;0.449)</formula>
    </cfRule>
    <cfRule type="expression" dxfId="5" priority="238">
      <formula>AND(#REF!="Grocery_Frozen",AB3&gt;=0.45)</formula>
    </cfRule>
  </conditionalFormatting>
  <conditionalFormatting sqref="AB3 AB56:AB99">
    <cfRule type="expression" dxfId="4" priority="245">
      <formula>AND(#REF!="Grocery_Bulk",AB3&gt;=0.4,AB3&lt;0.45)</formula>
    </cfRule>
    <cfRule type="expression" dxfId="3" priority="246">
      <formula>AND(#REF!="Grocery_Bulk",AB3&gt;=0.45)</formula>
    </cfRule>
    <cfRule type="expression" dxfId="2" priority="247">
      <formula>AND(#REF!="Grocery_Dairy",AB3&lt;0.3)</formula>
    </cfRule>
    <cfRule type="expression" dxfId="1" priority="248">
      <formula>AND(#REF!="Grocery_Dairy",AB3&gt;=0.3,AB3&lt;0.35)</formula>
    </cfRule>
    <cfRule type="expression" dxfId="0" priority="249">
      <formula>AND(#REF!="Grocery_Dairy",AB3&gt;=0.35)</formula>
    </cfRule>
  </conditionalFormatting>
  <dataValidations xWindow="348" yWindow="956" count="2">
    <dataValidation type="custom" allowBlank="1" showInputMessage="1" showErrorMessage="1" errorTitle="UPC Formatting Errol" error="Please re-enter the UPC using no more than 13 numeric digits.  No spaces, dashes or single quote marks are allowed in this field." promptTitle="Enter UPC" prompt="  - Enter leading digit_x000a_  - No check digit _x000a_  - No more than 13 numeric digits_x000a__x000a_No spaces, dashes or single quote marks are allowed in this field." sqref="C38:C99" xr:uid="{00000000-0002-0000-0000-000000000000}">
      <formula1>AND(LEN(C38)&lt;14,C38&gt;0,C38&lt;9999999999999)</formula1>
    </dataValidation>
    <dataValidation type="list" allowBlank="1" showInputMessage="1" showErrorMessage="1" sqref="P38:P99 O39:O99 K3:N26 Y38 K29:N37 J38:N99" xr:uid="{00000000-0002-0000-0000-000001000000}">
      <formula1>"Yes, No"</formula1>
    </dataValidation>
  </dataValidations>
  <hyperlinks>
    <hyperlink ref="F1" r:id="rId1" xr:uid="{5E28ACB8-860C-4A75-A0E8-4FCEBF61F3AE}"/>
  </hyperlinks>
  <pageMargins left="0.2" right="0.21" top="0.28999999999999998" bottom="0.49" header="0.17" footer="0.3"/>
  <pageSetup scale="44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5"/>
  <sheetViews>
    <sheetView workbookViewId="0">
      <selection activeCell="F6" sqref="F6"/>
    </sheetView>
  </sheetViews>
  <sheetFormatPr defaultRowHeight="14.4" x14ac:dyDescent="0.3"/>
  <cols>
    <col min="2" max="2" width="18.44140625" customWidth="1"/>
    <col min="3" max="3" width="19.5546875" customWidth="1"/>
    <col min="5" max="5" width="16.5546875" customWidth="1"/>
    <col min="6" max="6" width="19.33203125" customWidth="1"/>
  </cols>
  <sheetData>
    <row r="3" spans="2:6" x14ac:dyDescent="0.3">
      <c r="B3" s="166" t="s">
        <v>123</v>
      </c>
      <c r="C3" s="167"/>
      <c r="E3" s="166" t="s">
        <v>116</v>
      </c>
      <c r="F3" s="167"/>
    </row>
    <row r="4" spans="2:6" x14ac:dyDescent="0.3">
      <c r="B4" s="168" t="s">
        <v>122</v>
      </c>
      <c r="C4" s="169"/>
      <c r="E4" s="168" t="s">
        <v>117</v>
      </c>
      <c r="F4" s="169"/>
    </row>
    <row r="5" spans="2:6" x14ac:dyDescent="0.3">
      <c r="B5" s="168" t="s">
        <v>124</v>
      </c>
      <c r="C5" s="169"/>
      <c r="E5" s="168" t="s">
        <v>95</v>
      </c>
      <c r="F5" s="169"/>
    </row>
    <row r="6" spans="2:6" x14ac:dyDescent="0.3">
      <c r="B6" s="168" t="s">
        <v>125</v>
      </c>
      <c r="C6" s="169"/>
      <c r="E6" s="168" t="s">
        <v>96</v>
      </c>
      <c r="F6" s="179"/>
    </row>
    <row r="7" spans="2:6" x14ac:dyDescent="0.3">
      <c r="B7" s="168" t="s">
        <v>120</v>
      </c>
      <c r="C7" s="169"/>
      <c r="E7" s="168" t="s">
        <v>126</v>
      </c>
      <c r="F7" s="169"/>
    </row>
    <row r="8" spans="2:6" x14ac:dyDescent="0.3">
      <c r="B8" s="168" t="s">
        <v>121</v>
      </c>
      <c r="C8" s="169"/>
      <c r="E8" s="168" t="s">
        <v>127</v>
      </c>
      <c r="F8" s="169"/>
    </row>
    <row r="9" spans="2:6" x14ac:dyDescent="0.3">
      <c r="B9" s="168" t="s">
        <v>95</v>
      </c>
      <c r="C9" s="169"/>
      <c r="E9" s="170" t="s">
        <v>128</v>
      </c>
      <c r="F9" s="171"/>
    </row>
    <row r="10" spans="2:6" x14ac:dyDescent="0.3">
      <c r="B10" s="170" t="s">
        <v>96</v>
      </c>
      <c r="C10" s="171"/>
    </row>
    <row r="13" spans="2:6" x14ac:dyDescent="0.3">
      <c r="B13" s="166" t="s">
        <v>118</v>
      </c>
      <c r="C13" s="167"/>
    </row>
    <row r="14" spans="2:6" x14ac:dyDescent="0.3">
      <c r="B14" s="168" t="s">
        <v>119</v>
      </c>
      <c r="C14" s="169"/>
    </row>
    <row r="15" spans="2:6" x14ac:dyDescent="0.3">
      <c r="B15" s="170" t="s">
        <v>85</v>
      </c>
      <c r="C15" s="172">
        <f ca="1">TODAY()</f>
        <v>44279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Zeros="0" workbookViewId="0">
      <selection activeCell="F11" sqref="F11"/>
    </sheetView>
  </sheetViews>
  <sheetFormatPr defaultColWidth="9.109375" defaultRowHeight="12" x14ac:dyDescent="0.25"/>
  <cols>
    <col min="1" max="1" width="6.5546875" style="1" customWidth="1"/>
    <col min="2" max="2" width="8.5546875" style="1" customWidth="1"/>
    <col min="3" max="3" width="18.33203125" style="1" customWidth="1"/>
    <col min="4" max="4" width="16" style="2" customWidth="1"/>
    <col min="5" max="5" width="11.44140625" style="1" customWidth="1"/>
    <col min="6" max="6" width="14.88671875" style="1" customWidth="1"/>
    <col min="7" max="16384" width="9.109375" style="1"/>
  </cols>
  <sheetData>
    <row r="1" spans="1:6" x14ac:dyDescent="0.25">
      <c r="E1" s="3" t="s">
        <v>84</v>
      </c>
      <c r="F1" s="2">
        <f>'Buyer Info'!C14</f>
        <v>0</v>
      </c>
    </row>
    <row r="2" spans="1:6" x14ac:dyDescent="0.25">
      <c r="E2" s="3" t="s">
        <v>85</v>
      </c>
      <c r="F2" s="4">
        <f ca="1">'Buyer Info'!C15</f>
        <v>44279</v>
      </c>
    </row>
    <row r="3" spans="1:6" x14ac:dyDescent="0.25">
      <c r="E3" s="3" t="s">
        <v>86</v>
      </c>
      <c r="F3" s="5">
        <f>'Buyer Info'!C13</f>
        <v>0</v>
      </c>
    </row>
    <row r="4" spans="1:6" ht="19.5" customHeight="1" x14ac:dyDescent="0.25"/>
    <row r="5" spans="1:6" x14ac:dyDescent="0.25">
      <c r="D5" s="6"/>
      <c r="E5" s="7" t="s">
        <v>87</v>
      </c>
      <c r="F5" s="8" t="s">
        <v>88</v>
      </c>
    </row>
    <row r="6" spans="1:6" x14ac:dyDescent="0.25">
      <c r="A6" s="3" t="s">
        <v>89</v>
      </c>
      <c r="B6" s="3"/>
      <c r="D6" s="9" t="s">
        <v>90</v>
      </c>
      <c r="E6" s="175">
        <f>'Buyer Info'!C3</f>
        <v>0</v>
      </c>
      <c r="F6" s="10">
        <f>'Buyer Info'!C3</f>
        <v>0</v>
      </c>
    </row>
    <row r="7" spans="1:6" x14ac:dyDescent="0.25">
      <c r="A7" s="1" t="s">
        <v>91</v>
      </c>
      <c r="D7" s="9" t="s">
        <v>92</v>
      </c>
      <c r="E7" s="176">
        <f>'Buyer Info'!C7</f>
        <v>0</v>
      </c>
      <c r="F7" s="173">
        <f>'Buyer Info'!F3</f>
        <v>0</v>
      </c>
    </row>
    <row r="8" spans="1:6" x14ac:dyDescent="0.25">
      <c r="A8" s="1" t="s">
        <v>93</v>
      </c>
      <c r="D8" s="9" t="s">
        <v>117</v>
      </c>
      <c r="E8" s="176">
        <f>'Buyer Info'!C8</f>
        <v>0</v>
      </c>
      <c r="F8" s="173">
        <f>'Buyer Info'!F4</f>
        <v>0</v>
      </c>
    </row>
    <row r="9" spans="1:6" x14ac:dyDescent="0.25">
      <c r="A9" s="12" t="s">
        <v>94</v>
      </c>
      <c r="B9" s="12"/>
      <c r="D9" s="9" t="s">
        <v>95</v>
      </c>
      <c r="E9" s="176">
        <f>'Buyer Info'!C9</f>
        <v>0</v>
      </c>
      <c r="F9" s="173">
        <f>'Buyer Info'!F5</f>
        <v>0</v>
      </c>
    </row>
    <row r="10" spans="1:6" x14ac:dyDescent="0.25">
      <c r="A10" s="13"/>
      <c r="B10" s="13"/>
      <c r="D10" s="9" t="s">
        <v>96</v>
      </c>
      <c r="E10" s="176">
        <f>'Buyer Info'!C10</f>
        <v>0</v>
      </c>
      <c r="F10" s="173">
        <f>'Buyer Info'!F6</f>
        <v>0</v>
      </c>
    </row>
    <row r="11" spans="1:6" x14ac:dyDescent="0.25">
      <c r="A11" s="13"/>
      <c r="B11" s="13"/>
      <c r="D11" s="14" t="s">
        <v>97</v>
      </c>
      <c r="E11" s="176">
        <f>'Buyer Info'!C4</f>
        <v>0</v>
      </c>
      <c r="F11" s="174">
        <f>'Buyer Info'!F7</f>
        <v>0</v>
      </c>
    </row>
    <row r="12" spans="1:6" x14ac:dyDescent="0.25">
      <c r="D12" s="14" t="s">
        <v>98</v>
      </c>
      <c r="E12" s="176">
        <f>'Buyer Info'!C5</f>
        <v>0</v>
      </c>
      <c r="F12" s="11">
        <f>'Buyer Info'!F8</f>
        <v>0</v>
      </c>
    </row>
    <row r="13" spans="1:6" x14ac:dyDescent="0.25">
      <c r="A13" s="12"/>
      <c r="B13" s="12"/>
      <c r="D13" s="15" t="s">
        <v>99</v>
      </c>
      <c r="E13" s="177">
        <f>'Buyer Info'!C6</f>
        <v>0</v>
      </c>
      <c r="F13" s="16">
        <f>'Buyer Info'!F9</f>
        <v>0</v>
      </c>
    </row>
    <row r="14" spans="1:6" x14ac:dyDescent="0.25">
      <c r="D14" s="1"/>
    </row>
    <row r="15" spans="1:6" s="3" customFormat="1" x14ac:dyDescent="0.25">
      <c r="A15" s="17" t="s">
        <v>100</v>
      </c>
      <c r="B15" s="156" t="s">
        <v>59</v>
      </c>
      <c r="C15" s="18" t="s">
        <v>101</v>
      </c>
      <c r="D15" s="19" t="s">
        <v>102</v>
      </c>
      <c r="E15" s="17" t="s">
        <v>103</v>
      </c>
      <c r="F15" s="17" t="s">
        <v>104</v>
      </c>
    </row>
    <row r="16" spans="1:6" s="150" customFormat="1" x14ac:dyDescent="0.25">
      <c r="A16" s="159">
        <f>'noyah Sell Sheet'!A4</f>
        <v>0</v>
      </c>
      <c r="B16" s="159" t="str">
        <f>'noyah Sell Sheet'!C4</f>
        <v>Lip Gloss</v>
      </c>
      <c r="C16" s="159" t="str">
        <f>'noyah Sell Sheet'!D4</f>
        <v xml:space="preserve">Cherry Cordial </v>
      </c>
      <c r="D16" s="159" t="str">
        <f>'noyah Sell Sheet'!G4</f>
        <v>850114004193</v>
      </c>
      <c r="E16" s="161">
        <f>'noyah Sell Sheet'!X4</f>
        <v>9.6</v>
      </c>
      <c r="F16" s="162">
        <f>A16*E16</f>
        <v>0</v>
      </c>
    </row>
    <row r="17" spans="1:6" s="150" customFormat="1" x14ac:dyDescent="0.25">
      <c r="A17" s="159">
        <f>'noyah Sell Sheet'!A5</f>
        <v>0</v>
      </c>
      <c r="B17" s="159" t="str">
        <f>'noyah Sell Sheet'!C5</f>
        <v>Lip Gloss</v>
      </c>
      <c r="C17" s="159" t="str">
        <f>'noyah Sell Sheet'!D5</f>
        <v>Summertime Peach</v>
      </c>
      <c r="D17" s="159" t="str">
        <f>'noyah Sell Sheet'!G5</f>
        <v>850114004186</v>
      </c>
      <c r="E17" s="161">
        <f>'noyah Sell Sheet'!X5</f>
        <v>9.6</v>
      </c>
      <c r="F17" s="162">
        <f t="shared" ref="F17:F44" si="0">A17*E17</f>
        <v>0</v>
      </c>
    </row>
    <row r="18" spans="1:6" s="150" customFormat="1" x14ac:dyDescent="0.25">
      <c r="A18" s="159">
        <f>'noyah Sell Sheet'!A6</f>
        <v>0</v>
      </c>
      <c r="B18" s="159" t="str">
        <f>'noyah Sell Sheet'!C6</f>
        <v>Lip Gloss</v>
      </c>
      <c r="C18" s="159" t="str">
        <f>'noyah Sell Sheet'!D6</f>
        <v>Cabernet</v>
      </c>
      <c r="D18" s="159" t="str">
        <f>'noyah Sell Sheet'!G6</f>
        <v>850114004209</v>
      </c>
      <c r="E18" s="161">
        <f>'noyah Sell Sheet'!X6</f>
        <v>9.6</v>
      </c>
      <c r="F18" s="162">
        <f t="shared" si="0"/>
        <v>0</v>
      </c>
    </row>
    <row r="19" spans="1:6" s="150" customFormat="1" x14ac:dyDescent="0.25">
      <c r="A19" s="159">
        <f>'noyah Sell Sheet'!A7</f>
        <v>0</v>
      </c>
      <c r="B19" s="159" t="str">
        <f>'noyah Sell Sheet'!C7</f>
        <v>Lip Gloss</v>
      </c>
      <c r="C19" s="159" t="str">
        <f>'noyah Sell Sheet'!D7</f>
        <v>Pink Frosting</v>
      </c>
      <c r="D19" s="159" t="str">
        <f>'noyah Sell Sheet'!G7</f>
        <v>850114004179</v>
      </c>
      <c r="E19" s="161">
        <f>'noyah Sell Sheet'!X7</f>
        <v>9.6</v>
      </c>
      <c r="F19" s="162">
        <f t="shared" si="0"/>
        <v>0</v>
      </c>
    </row>
    <row r="20" spans="1:6" s="150" customFormat="1" x14ac:dyDescent="0.25">
      <c r="A20" s="159">
        <f>'noyah Sell Sheet'!A8</f>
        <v>0</v>
      </c>
      <c r="B20" s="159" t="str">
        <f>'noyah Sell Sheet'!C8</f>
        <v>Lip Gloss</v>
      </c>
      <c r="C20" s="159" t="str">
        <f>'noyah Sell Sheet'!D8</f>
        <v>Malbec</v>
      </c>
      <c r="D20" s="159" t="str">
        <f>'noyah Sell Sheet'!G8</f>
        <v>850114004261</v>
      </c>
      <c r="E20" s="161">
        <f>'noyah Sell Sheet'!X8</f>
        <v>9.6</v>
      </c>
      <c r="F20" s="162">
        <f t="shared" si="0"/>
        <v>0</v>
      </c>
    </row>
    <row r="21" spans="1:6" s="150" customFormat="1" x14ac:dyDescent="0.25">
      <c r="A21" s="159">
        <f>'noyah Sell Sheet'!A9</f>
        <v>0</v>
      </c>
      <c r="B21" s="159" t="str">
        <f>'noyah Sell Sheet'!C9</f>
        <v>Lip Gloss</v>
      </c>
      <c r="C21" s="159" t="str">
        <f>'noyah Sell Sheet'!D9</f>
        <v>Melted Mocha</v>
      </c>
      <c r="D21" s="159" t="str">
        <f>'noyah Sell Sheet'!G9</f>
        <v>850114004322</v>
      </c>
      <c r="E21" s="161">
        <f>'noyah Sell Sheet'!X9</f>
        <v>9.6</v>
      </c>
      <c r="F21" s="162">
        <f t="shared" si="0"/>
        <v>0</v>
      </c>
    </row>
    <row r="22" spans="1:6" s="150" customFormat="1" x14ac:dyDescent="0.25">
      <c r="A22" s="159">
        <f>'noyah Sell Sheet'!A10</f>
        <v>0</v>
      </c>
      <c r="B22" s="159" t="str">
        <f>'noyah Sell Sheet'!C10</f>
        <v>Lip Gloss</v>
      </c>
      <c r="C22" s="159" t="str">
        <f>'noyah Sell Sheet'!D10</f>
        <v xml:space="preserve">Deeply in Mauve </v>
      </c>
      <c r="D22" s="160">
        <f>'noyah Sell Sheet'!G10</f>
        <v>850114004407</v>
      </c>
      <c r="E22" s="161">
        <f>'noyah Sell Sheet'!X10</f>
        <v>9.6</v>
      </c>
      <c r="F22" s="162">
        <f t="shared" si="0"/>
        <v>0</v>
      </c>
    </row>
    <row r="23" spans="1:6" s="150" customFormat="1" x14ac:dyDescent="0.25">
      <c r="A23" s="159">
        <f>'noyah Sell Sheet'!A11</f>
        <v>0</v>
      </c>
      <c r="B23" s="159" t="str">
        <f>'noyah Sell Sheet'!C11</f>
        <v>Lip Gloss</v>
      </c>
      <c r="C23" s="159" t="str">
        <f>'noyah Sell Sheet'!D11</f>
        <v>African Nights</v>
      </c>
      <c r="D23" s="160">
        <f>'noyah Sell Sheet'!G11</f>
        <v>850114004391</v>
      </c>
      <c r="E23" s="161">
        <f>'noyah Sell Sheet'!X11</f>
        <v>9.6</v>
      </c>
      <c r="F23" s="162">
        <f t="shared" si="0"/>
        <v>0</v>
      </c>
    </row>
    <row r="24" spans="1:6" s="150" customFormat="1" x14ac:dyDescent="0.25">
      <c r="A24" s="159">
        <f>'noyah Sell Sheet'!A12</f>
        <v>0</v>
      </c>
      <c r="B24" s="159" t="str">
        <f>'noyah Sell Sheet'!C12</f>
        <v>Lip Gloss</v>
      </c>
      <c r="C24" s="159" t="str">
        <f>'noyah Sell Sheet'!D12</f>
        <v>Burlesque</v>
      </c>
      <c r="D24" s="160" t="e">
        <f>'noyah Sell Sheet'!#REF!</f>
        <v>#REF!</v>
      </c>
      <c r="E24" s="161">
        <f>'noyah Sell Sheet'!X12</f>
        <v>9.6</v>
      </c>
      <c r="F24" s="162">
        <f t="shared" si="0"/>
        <v>0</v>
      </c>
    </row>
    <row r="25" spans="1:6" s="150" customFormat="1" x14ac:dyDescent="0.25">
      <c r="A25" s="159">
        <f>'noyah Sell Sheet'!A13</f>
        <v>0</v>
      </c>
      <c r="B25" s="159" t="str">
        <f>'noyah Sell Sheet'!C13</f>
        <v>Lip Gloss</v>
      </c>
      <c r="C25" s="159" t="str">
        <f>'noyah Sell Sheet'!D13</f>
        <v>Latte Love</v>
      </c>
      <c r="D25" s="160">
        <f>'noyah Sell Sheet'!G13</f>
        <v>850114004384</v>
      </c>
      <c r="E25" s="161">
        <f>'noyah Sell Sheet'!X13</f>
        <v>9.6</v>
      </c>
      <c r="F25" s="162">
        <f t="shared" si="0"/>
        <v>0</v>
      </c>
    </row>
    <row r="26" spans="1:6" s="150" customFormat="1" x14ac:dyDescent="0.25">
      <c r="A26" s="159">
        <f>'noyah Sell Sheet'!A15</f>
        <v>0</v>
      </c>
      <c r="B26" s="159" t="str">
        <f>'noyah Sell Sheet'!C15</f>
        <v>Lipstick</v>
      </c>
      <c r="C26" s="159" t="str">
        <f>'noyah Sell Sheet'!D15</f>
        <v>Empire Red</v>
      </c>
      <c r="D26" s="159" t="str">
        <f>'noyah Sell Sheet'!G15</f>
        <v>850114004162</v>
      </c>
      <c r="E26" s="161">
        <f>'noyah Sell Sheet'!X15</f>
        <v>10.799999999999999</v>
      </c>
      <c r="F26" s="162">
        <f t="shared" si="0"/>
        <v>0</v>
      </c>
    </row>
    <row r="27" spans="1:6" s="150" customFormat="1" x14ac:dyDescent="0.25">
      <c r="A27" s="159">
        <f>'noyah Sell Sheet'!A16</f>
        <v>0</v>
      </c>
      <c r="B27" s="159" t="str">
        <f>'noyah Sell Sheet'!C16</f>
        <v>Lipstick</v>
      </c>
      <c r="C27" s="159" t="str">
        <f>'noyah Sell Sheet'!D16</f>
        <v>Hazelnut Cream</v>
      </c>
      <c r="D27" s="159" t="str">
        <f>'noyah Sell Sheet'!G16</f>
        <v>850114004155</v>
      </c>
      <c r="E27" s="161">
        <f>'noyah Sell Sheet'!X16</f>
        <v>10.799999999999999</v>
      </c>
      <c r="F27" s="162">
        <f t="shared" si="0"/>
        <v>0</v>
      </c>
    </row>
    <row r="28" spans="1:6" s="150" customFormat="1" x14ac:dyDescent="0.25">
      <c r="A28" s="159">
        <f>'noyah Sell Sheet'!A17</f>
        <v>0</v>
      </c>
      <c r="B28" s="159" t="str">
        <f>'noyah Sell Sheet'!C17</f>
        <v>Lipstick</v>
      </c>
      <c r="C28" s="159" t="str">
        <f>'noyah Sell Sheet'!D17</f>
        <v xml:space="preserve">Deeply in Mauve </v>
      </c>
      <c r="D28" s="159" t="str">
        <f>'noyah Sell Sheet'!G17</f>
        <v>850114004230</v>
      </c>
      <c r="E28" s="161">
        <f>'noyah Sell Sheet'!X17</f>
        <v>10.799999999999999</v>
      </c>
      <c r="F28" s="162">
        <f t="shared" si="0"/>
        <v>0</v>
      </c>
    </row>
    <row r="29" spans="1:6" s="150" customFormat="1" x14ac:dyDescent="0.25">
      <c r="A29" s="159">
        <f>'noyah Sell Sheet'!A18</f>
        <v>0</v>
      </c>
      <c r="B29" s="159" t="str">
        <f>'noyah Sell Sheet'!C18</f>
        <v>Lipstick</v>
      </c>
      <c r="C29" s="159" t="str">
        <f>'noyah Sell Sheet'!D18</f>
        <v>Desert Rose</v>
      </c>
      <c r="D29" s="159" t="str">
        <f>'noyah Sell Sheet'!G18</f>
        <v>850114004247</v>
      </c>
      <c r="E29" s="161">
        <f>'noyah Sell Sheet'!X18</f>
        <v>10.799999999999999</v>
      </c>
      <c r="F29" s="162">
        <f t="shared" si="0"/>
        <v>0</v>
      </c>
    </row>
    <row r="30" spans="1:6" s="150" customFormat="1" x14ac:dyDescent="0.25">
      <c r="A30" s="159">
        <f>'noyah Sell Sheet'!A19</f>
        <v>0</v>
      </c>
      <c r="B30" s="159" t="str">
        <f>'noyah Sell Sheet'!C19</f>
        <v>Lipstick</v>
      </c>
      <c r="C30" s="159" t="str">
        <f>'noyah Sell Sheet'!D19</f>
        <v>Malbec</v>
      </c>
      <c r="D30" s="159" t="str">
        <f>'noyah Sell Sheet'!G19</f>
        <v>850114004254</v>
      </c>
      <c r="E30" s="161">
        <f>'noyah Sell Sheet'!X19</f>
        <v>10.799999999999999</v>
      </c>
      <c r="F30" s="162">
        <f t="shared" si="0"/>
        <v>0</v>
      </c>
    </row>
    <row r="31" spans="1:6" s="150" customFormat="1" x14ac:dyDescent="0.25">
      <c r="A31" s="159">
        <f>'noyah Sell Sheet'!A20</f>
        <v>0</v>
      </c>
      <c r="B31" s="159" t="str">
        <f>'noyah Sell Sheet'!C20</f>
        <v>Lipstick</v>
      </c>
      <c r="C31" s="159" t="str">
        <f>'noyah Sell Sheet'!D20</f>
        <v>African Nights</v>
      </c>
      <c r="D31" s="159" t="str">
        <f>'noyah Sell Sheet'!G20</f>
        <v>850114004278</v>
      </c>
      <c r="E31" s="161">
        <f>'noyah Sell Sheet'!X20</f>
        <v>10.799999999999999</v>
      </c>
      <c r="F31" s="162">
        <f t="shared" si="0"/>
        <v>0</v>
      </c>
    </row>
    <row r="32" spans="1:6" s="150" customFormat="1" x14ac:dyDescent="0.25">
      <c r="A32" s="159">
        <f>'noyah Sell Sheet'!A21</f>
        <v>0</v>
      </c>
      <c r="B32" s="159" t="str">
        <f>'noyah Sell Sheet'!C21</f>
        <v>Lipstick</v>
      </c>
      <c r="C32" s="159" t="str">
        <f>'noyah Sell Sheet'!D21</f>
        <v>Wink</v>
      </c>
      <c r="D32" s="159" t="str">
        <f>'noyah Sell Sheet'!G21</f>
        <v>850114004285</v>
      </c>
      <c r="E32" s="161">
        <f>'noyah Sell Sheet'!X21</f>
        <v>10.799999999999999</v>
      </c>
      <c r="F32" s="162">
        <f t="shared" si="0"/>
        <v>0</v>
      </c>
    </row>
    <row r="33" spans="1:8" s="150" customFormat="1" x14ac:dyDescent="0.25">
      <c r="A33" s="159">
        <f>'noyah Sell Sheet'!A22</f>
        <v>0</v>
      </c>
      <c r="B33" s="159" t="str">
        <f>'noyah Sell Sheet'!C22</f>
        <v>Lipstick</v>
      </c>
      <c r="C33" s="159" t="str">
        <f>'noyah Sell Sheet'!D22</f>
        <v>Smoke</v>
      </c>
      <c r="D33" s="159" t="str">
        <f>'noyah Sell Sheet'!G22</f>
        <v>850114004292</v>
      </c>
      <c r="E33" s="161">
        <f>'noyah Sell Sheet'!X22</f>
        <v>10.799999999999999</v>
      </c>
      <c r="F33" s="162">
        <f t="shared" si="0"/>
        <v>0</v>
      </c>
    </row>
    <row r="34" spans="1:8" s="150" customFormat="1" x14ac:dyDescent="0.25">
      <c r="A34" s="159">
        <f>'noyah Sell Sheet'!A23</f>
        <v>0</v>
      </c>
      <c r="B34" s="159" t="str">
        <f>'noyah Sell Sheet'!C23</f>
        <v>Lipstick</v>
      </c>
      <c r="C34" s="159" t="str">
        <f>'noyah Sell Sheet'!D23</f>
        <v>Dolled Up</v>
      </c>
      <c r="D34" s="159" t="str">
        <f>'noyah Sell Sheet'!G23</f>
        <v>850114004308</v>
      </c>
      <c r="E34" s="161">
        <f>'noyah Sell Sheet'!X23</f>
        <v>10.799999999999999</v>
      </c>
      <c r="F34" s="162">
        <f t="shared" si="0"/>
        <v>0</v>
      </c>
    </row>
    <row r="35" spans="1:8" s="150" customFormat="1" x14ac:dyDescent="0.25">
      <c r="A35" s="159">
        <f>'noyah Sell Sheet'!A24</f>
        <v>0</v>
      </c>
      <c r="B35" s="159" t="str">
        <f>'noyah Sell Sheet'!C24</f>
        <v>Lipstick</v>
      </c>
      <c r="C35" s="159" t="str">
        <f>'noyah Sell Sheet'!D24</f>
        <v>Currant News</v>
      </c>
      <c r="D35" s="159" t="str">
        <f>'noyah Sell Sheet'!G24</f>
        <v>850114004315</v>
      </c>
      <c r="E35" s="161">
        <f>'noyah Sell Sheet'!X24</f>
        <v>10.799999999999999</v>
      </c>
      <c r="F35" s="162">
        <f t="shared" si="0"/>
        <v>0</v>
      </c>
    </row>
    <row r="36" spans="1:8" s="150" customFormat="1" x14ac:dyDescent="0.25">
      <c r="A36" s="160">
        <f>'noyah Sell Sheet'!A26</f>
        <v>0</v>
      </c>
      <c r="B36" s="160" t="str">
        <f>'noyah Sell Sheet'!C26</f>
        <v>Lip Balm</v>
      </c>
      <c r="C36" s="159" t="str">
        <f>'noyah Sell Sheet'!D26</f>
        <v>Cherry - 18-unit box</v>
      </c>
      <c r="D36" s="160">
        <f>'noyah Sell Sheet'!H26</f>
        <v>20850114004050</v>
      </c>
      <c r="E36" s="161">
        <f>'noyah Sell Sheet'!Y26</f>
        <v>31.5</v>
      </c>
      <c r="F36" s="162">
        <f t="shared" si="0"/>
        <v>0</v>
      </c>
    </row>
    <row r="37" spans="1:8" s="150" customFormat="1" x14ac:dyDescent="0.25">
      <c r="A37" s="160">
        <f>'noyah Sell Sheet'!A27</f>
        <v>0</v>
      </c>
      <c r="B37" s="160" t="str">
        <f>'noyah Sell Sheet'!C27</f>
        <v>Lip Balm</v>
      </c>
      <c r="C37" s="159" t="str">
        <f>'noyah Sell Sheet'!D27</f>
        <v>Vanilla - 18-unit box</v>
      </c>
      <c r="D37" s="160">
        <f>'noyah Sell Sheet'!H27</f>
        <v>20850114004043</v>
      </c>
      <c r="E37" s="161">
        <f>'noyah Sell Sheet'!Y27</f>
        <v>31.5</v>
      </c>
      <c r="F37" s="162">
        <f t="shared" si="0"/>
        <v>0</v>
      </c>
    </row>
    <row r="38" spans="1:8" s="150" customFormat="1" x14ac:dyDescent="0.25">
      <c r="A38" s="160">
        <f>'noyah Sell Sheet'!A28</f>
        <v>0</v>
      </c>
      <c r="B38" s="160" t="str">
        <f>'noyah Sell Sheet'!C28</f>
        <v>Lip Balm</v>
      </c>
      <c r="C38" s="159" t="str">
        <f>'noyah Sell Sheet'!D28</f>
        <v>Spearmint - 18-unit box</v>
      </c>
      <c r="D38" s="160">
        <f>'noyah Sell Sheet'!H28</f>
        <v>20850114004067</v>
      </c>
      <c r="E38" s="161">
        <f>'noyah Sell Sheet'!Y28</f>
        <v>31.5</v>
      </c>
      <c r="F38" s="162">
        <f t="shared" si="0"/>
        <v>0</v>
      </c>
    </row>
    <row r="39" spans="1:8" s="150" customFormat="1" x14ac:dyDescent="0.25">
      <c r="A39" s="160">
        <f>'noyah Sell Sheet'!A29</f>
        <v>0</v>
      </c>
      <c r="B39" s="160" t="str">
        <f>'noyah Sell Sheet'!C29</f>
        <v>Lip Balm</v>
      </c>
      <c r="C39" s="159" t="str">
        <f>'noyah Sell Sheet'!D29</f>
        <v>Classic -18-unit box</v>
      </c>
      <c r="D39" s="160">
        <f>'noyah Sell Sheet'!H29</f>
        <v>20850114004036</v>
      </c>
      <c r="E39" s="161">
        <f>'noyah Sell Sheet'!Y29</f>
        <v>31.5</v>
      </c>
      <c r="F39" s="162">
        <f t="shared" si="0"/>
        <v>0</v>
      </c>
    </row>
    <row r="40" spans="1:8" s="150" customFormat="1" x14ac:dyDescent="0.25">
      <c r="A40" s="159">
        <f>'noyah Sell Sheet'!A31</f>
        <v>0</v>
      </c>
      <c r="B40" s="160" t="str">
        <f>'noyah Sell Sheet'!C31</f>
        <v>Lip Balm</v>
      </c>
      <c r="C40" s="159" t="str">
        <f>'noyah Sell Sheet'!D31</f>
        <v>Cherry - Blistered</v>
      </c>
      <c r="D40" s="159" t="str">
        <f>'noyah Sell Sheet'!G31</f>
        <v>850114004100</v>
      </c>
      <c r="E40" s="161">
        <f>'noyah Sell Sheet'!X31</f>
        <v>2.3940000000000001</v>
      </c>
      <c r="F40" s="162">
        <f t="shared" si="0"/>
        <v>0</v>
      </c>
    </row>
    <row r="41" spans="1:8" s="150" customFormat="1" x14ac:dyDescent="0.25">
      <c r="A41" s="159">
        <f>'noyah Sell Sheet'!A32</f>
        <v>0</v>
      </c>
      <c r="B41" s="160" t="str">
        <f>'noyah Sell Sheet'!C32</f>
        <v>Lip Balm</v>
      </c>
      <c r="C41" s="159" t="str">
        <f>'noyah Sell Sheet'!D32</f>
        <v>Vanilla - Blistered</v>
      </c>
      <c r="D41" s="159" t="str">
        <f>'noyah Sell Sheet'!G32</f>
        <v>850114004087</v>
      </c>
      <c r="E41" s="161">
        <f>'noyah Sell Sheet'!X32</f>
        <v>2.3940000000000001</v>
      </c>
      <c r="F41" s="162">
        <f t="shared" si="0"/>
        <v>0</v>
      </c>
    </row>
    <row r="42" spans="1:8" s="150" customFormat="1" x14ac:dyDescent="0.25">
      <c r="A42" s="159">
        <f>'noyah Sell Sheet'!A33</f>
        <v>0</v>
      </c>
      <c r="B42" s="160" t="str">
        <f>'noyah Sell Sheet'!C33</f>
        <v>Lip Balm</v>
      </c>
      <c r="C42" s="159" t="str">
        <f>'noyah Sell Sheet'!D33</f>
        <v>Spearmint - Blistered</v>
      </c>
      <c r="D42" s="159" t="str">
        <f>'noyah Sell Sheet'!G33</f>
        <v>850114004117</v>
      </c>
      <c r="E42" s="161">
        <f>'noyah Sell Sheet'!X33</f>
        <v>2.3940000000000001</v>
      </c>
      <c r="F42" s="162">
        <f t="shared" si="0"/>
        <v>0</v>
      </c>
    </row>
    <row r="43" spans="1:8" s="150" customFormat="1" x14ac:dyDescent="0.25">
      <c r="A43" s="159">
        <f>'noyah Sell Sheet'!A34</f>
        <v>0</v>
      </c>
      <c r="B43" s="160" t="str">
        <f>'noyah Sell Sheet'!C34</f>
        <v>Lip Balm</v>
      </c>
      <c r="C43" s="159" t="str">
        <f>'noyah Sell Sheet'!D34</f>
        <v>Classic - Blistered</v>
      </c>
      <c r="D43" s="159" t="str">
        <f>'noyah Sell Sheet'!G34</f>
        <v>850114004124</v>
      </c>
      <c r="E43" s="161">
        <f>'noyah Sell Sheet'!X34</f>
        <v>2.3940000000000001</v>
      </c>
      <c r="F43" s="162">
        <f t="shared" si="0"/>
        <v>0</v>
      </c>
    </row>
    <row r="44" spans="1:8" s="150" customFormat="1" x14ac:dyDescent="0.25">
      <c r="A44" s="159">
        <f>'noyah Sell Sheet'!A36</f>
        <v>0</v>
      </c>
      <c r="B44" s="160" t="str">
        <f>'noyah Sell Sheet'!C36</f>
        <v>Lip Balm</v>
      </c>
      <c r="C44" s="159" t="str">
        <f>'noyah Sell Sheet'!D36</f>
        <v>Organic Edible Baby Balm</v>
      </c>
      <c r="D44" s="160">
        <f>'noyah Sell Sheet'!G36</f>
        <v>850114004223</v>
      </c>
      <c r="E44" s="161">
        <f>'noyah Sell Sheet'!X36</f>
        <v>3.5939999999999999</v>
      </c>
      <c r="F44" s="162">
        <f t="shared" si="0"/>
        <v>0</v>
      </c>
    </row>
    <row r="45" spans="1:8" x14ac:dyDescent="0.25">
      <c r="D45" s="21" t="s">
        <v>105</v>
      </c>
      <c r="E45" s="22"/>
      <c r="F45" s="23">
        <f>SUM(F16:F44)</f>
        <v>0</v>
      </c>
      <c r="G45" s="24"/>
      <c r="H45" s="25"/>
    </row>
    <row r="46" spans="1:8" x14ac:dyDescent="0.25">
      <c r="D46" s="9"/>
      <c r="E46" s="26"/>
      <c r="F46" s="20">
        <f>F45*E46</f>
        <v>0</v>
      </c>
    </row>
    <row r="47" spans="1:8" x14ac:dyDescent="0.25">
      <c r="D47" s="9" t="s">
        <v>106</v>
      </c>
      <c r="E47" s="27"/>
      <c r="F47" s="20"/>
    </row>
    <row r="48" spans="1:8" x14ac:dyDescent="0.25">
      <c r="D48" s="28" t="s">
        <v>107</v>
      </c>
      <c r="E48" s="29"/>
      <c r="F48" s="30">
        <f>SUM(F45:F47)</f>
        <v>0</v>
      </c>
    </row>
    <row r="49" spans="4:6" x14ac:dyDescent="0.25">
      <c r="D49" s="2" t="s">
        <v>108</v>
      </c>
      <c r="F49" s="31"/>
    </row>
    <row r="50" spans="4:6" x14ac:dyDescent="0.25">
      <c r="D50" s="32" t="s">
        <v>109</v>
      </c>
      <c r="E50" s="2"/>
      <c r="F50" s="33">
        <f>F48</f>
        <v>0</v>
      </c>
    </row>
  </sheetData>
  <sheetProtection selectLockedCells="1"/>
  <pageMargins left="0.7" right="0.7" top="0.75" bottom="0.75" header="0.3" footer="0.3"/>
  <pageSetup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0"/>
  <sheetViews>
    <sheetView showZeros="0" workbookViewId="0">
      <selection activeCell="D8" sqref="D8"/>
    </sheetView>
  </sheetViews>
  <sheetFormatPr defaultRowHeight="14.4" x14ac:dyDescent="0.3"/>
  <cols>
    <col min="1" max="2" width="8" customWidth="1"/>
    <col min="3" max="3" width="38.33203125" customWidth="1"/>
    <col min="4" max="4" width="25" customWidth="1"/>
  </cols>
  <sheetData>
    <row r="2" spans="1:4" x14ac:dyDescent="0.3">
      <c r="D2" s="152" t="s">
        <v>86</v>
      </c>
    </row>
    <row r="3" spans="1:4" x14ac:dyDescent="0.3">
      <c r="D3" s="155">
        <f>'Buyer Info'!C13</f>
        <v>0</v>
      </c>
    </row>
    <row r="5" spans="1:4" ht="23.4" x14ac:dyDescent="0.45">
      <c r="A5" s="154" t="s">
        <v>115</v>
      </c>
      <c r="B5" s="154"/>
      <c r="D5" s="152" t="s">
        <v>129</v>
      </c>
    </row>
    <row r="6" spans="1:4" x14ac:dyDescent="0.3">
      <c r="A6" t="s">
        <v>114</v>
      </c>
      <c r="D6" s="153">
        <f>'Buyer Info'!C3</f>
        <v>0</v>
      </c>
    </row>
    <row r="7" spans="1:4" x14ac:dyDescent="0.3">
      <c r="A7" s="1" t="s">
        <v>91</v>
      </c>
      <c r="B7" s="1"/>
      <c r="D7">
        <f>'Buyer Info'!F5</f>
        <v>0</v>
      </c>
    </row>
    <row r="8" spans="1:4" x14ac:dyDescent="0.3">
      <c r="A8" s="1" t="s">
        <v>93</v>
      </c>
      <c r="B8" s="1"/>
      <c r="D8" s="152" t="s">
        <v>85</v>
      </c>
    </row>
    <row r="9" spans="1:4" x14ac:dyDescent="0.3">
      <c r="A9" s="12" t="s">
        <v>94</v>
      </c>
      <c r="B9" s="12"/>
      <c r="D9" s="151">
        <f ca="1">'Buyer Info'!C15</f>
        <v>44279</v>
      </c>
    </row>
    <row r="11" spans="1:4" s="158" customFormat="1" x14ac:dyDescent="0.3">
      <c r="A11" s="157" t="s">
        <v>100</v>
      </c>
      <c r="B11" s="156" t="s">
        <v>59</v>
      </c>
      <c r="C11" s="156" t="s">
        <v>101</v>
      </c>
      <c r="D11" s="157" t="s">
        <v>102</v>
      </c>
    </row>
    <row r="12" spans="1:4" s="158" customFormat="1" x14ac:dyDescent="0.3">
      <c r="A12" s="159">
        <f>'noyah Sell Sheet'!A4</f>
        <v>0</v>
      </c>
      <c r="B12" s="159" t="str">
        <f>'noyah Sell Sheet'!C4</f>
        <v>Lip Gloss</v>
      </c>
      <c r="C12" s="159" t="str">
        <f>'noyah Sell Sheet'!D4</f>
        <v xml:space="preserve">Cherry Cordial </v>
      </c>
      <c r="D12" s="160" t="str">
        <f>'noyah Sell Sheet'!G4</f>
        <v>850114004193</v>
      </c>
    </row>
    <row r="13" spans="1:4" s="158" customFormat="1" x14ac:dyDescent="0.3">
      <c r="A13" s="159">
        <f>'noyah Sell Sheet'!A5</f>
        <v>0</v>
      </c>
      <c r="B13" s="159" t="str">
        <f>'noyah Sell Sheet'!C5</f>
        <v>Lip Gloss</v>
      </c>
      <c r="C13" s="159" t="str">
        <f>'noyah Sell Sheet'!D5</f>
        <v>Summertime Peach</v>
      </c>
      <c r="D13" s="160" t="str">
        <f>'noyah Sell Sheet'!G5</f>
        <v>850114004186</v>
      </c>
    </row>
    <row r="14" spans="1:4" s="158" customFormat="1" x14ac:dyDescent="0.3">
      <c r="A14" s="159">
        <f>'noyah Sell Sheet'!A6</f>
        <v>0</v>
      </c>
      <c r="B14" s="159" t="str">
        <f>'noyah Sell Sheet'!C6</f>
        <v>Lip Gloss</v>
      </c>
      <c r="C14" s="159" t="str">
        <f>'noyah Sell Sheet'!D6</f>
        <v>Cabernet</v>
      </c>
      <c r="D14" s="160" t="str">
        <f>'noyah Sell Sheet'!G6</f>
        <v>850114004209</v>
      </c>
    </row>
    <row r="15" spans="1:4" s="158" customFormat="1" x14ac:dyDescent="0.3">
      <c r="A15" s="159">
        <f>'noyah Sell Sheet'!A7</f>
        <v>0</v>
      </c>
      <c r="B15" s="159" t="str">
        <f>'noyah Sell Sheet'!C7</f>
        <v>Lip Gloss</v>
      </c>
      <c r="C15" s="159" t="str">
        <f>'noyah Sell Sheet'!D7</f>
        <v>Pink Frosting</v>
      </c>
      <c r="D15" s="160" t="str">
        <f>'noyah Sell Sheet'!G7</f>
        <v>850114004179</v>
      </c>
    </row>
    <row r="16" spans="1:4" s="158" customFormat="1" x14ac:dyDescent="0.3">
      <c r="A16" s="159">
        <f>'noyah Sell Sheet'!A8</f>
        <v>0</v>
      </c>
      <c r="B16" s="159" t="str">
        <f>'noyah Sell Sheet'!C8</f>
        <v>Lip Gloss</v>
      </c>
      <c r="C16" s="159" t="str">
        <f>'noyah Sell Sheet'!D8</f>
        <v>Malbec</v>
      </c>
      <c r="D16" s="160" t="str">
        <f>'noyah Sell Sheet'!G8</f>
        <v>850114004261</v>
      </c>
    </row>
    <row r="17" spans="1:4" s="158" customFormat="1" x14ac:dyDescent="0.3">
      <c r="A17" s="159">
        <f>'noyah Sell Sheet'!A9</f>
        <v>0</v>
      </c>
      <c r="B17" s="159" t="str">
        <f>'noyah Sell Sheet'!C9</f>
        <v>Lip Gloss</v>
      </c>
      <c r="C17" s="159" t="str">
        <f>'noyah Sell Sheet'!D9</f>
        <v>Melted Mocha</v>
      </c>
      <c r="D17" s="160" t="str">
        <f>'noyah Sell Sheet'!G9</f>
        <v>850114004322</v>
      </c>
    </row>
    <row r="18" spans="1:4" s="158" customFormat="1" x14ac:dyDescent="0.3">
      <c r="A18" s="159">
        <f>'noyah Sell Sheet'!A10</f>
        <v>0</v>
      </c>
      <c r="B18" s="159" t="str">
        <f>'noyah Sell Sheet'!C10</f>
        <v>Lip Gloss</v>
      </c>
      <c r="C18" s="159" t="str">
        <f>'noyah Sell Sheet'!D10</f>
        <v xml:space="preserve">Deeply in Mauve </v>
      </c>
      <c r="D18" s="160">
        <f>'noyah Sell Sheet'!G10</f>
        <v>850114004407</v>
      </c>
    </row>
    <row r="19" spans="1:4" s="158" customFormat="1" x14ac:dyDescent="0.3">
      <c r="A19" s="159">
        <f>'noyah Sell Sheet'!A11</f>
        <v>0</v>
      </c>
      <c r="B19" s="159" t="str">
        <f>'noyah Sell Sheet'!C11</f>
        <v>Lip Gloss</v>
      </c>
      <c r="C19" s="159" t="str">
        <f>'noyah Sell Sheet'!D11</f>
        <v>African Nights</v>
      </c>
      <c r="D19" s="160">
        <f>'noyah Sell Sheet'!G11</f>
        <v>850114004391</v>
      </c>
    </row>
    <row r="20" spans="1:4" s="158" customFormat="1" x14ac:dyDescent="0.3">
      <c r="A20" s="159">
        <f>'noyah Sell Sheet'!A12</f>
        <v>0</v>
      </c>
      <c r="B20" s="159" t="str">
        <f>'noyah Sell Sheet'!C12</f>
        <v>Lip Gloss</v>
      </c>
      <c r="C20" s="159" t="str">
        <f>'noyah Sell Sheet'!D12</f>
        <v>Burlesque</v>
      </c>
      <c r="D20" s="160" t="e">
        <f>'noyah Sell Sheet'!#REF!</f>
        <v>#REF!</v>
      </c>
    </row>
    <row r="21" spans="1:4" s="158" customFormat="1" x14ac:dyDescent="0.3">
      <c r="A21" s="159">
        <f>'noyah Sell Sheet'!A13</f>
        <v>0</v>
      </c>
      <c r="B21" s="159" t="str">
        <f>'noyah Sell Sheet'!C13</f>
        <v>Lip Gloss</v>
      </c>
      <c r="C21" s="159" t="str">
        <f>'noyah Sell Sheet'!D13</f>
        <v>Latte Love</v>
      </c>
      <c r="D21" s="160">
        <f>'noyah Sell Sheet'!G13</f>
        <v>850114004384</v>
      </c>
    </row>
    <row r="22" spans="1:4" s="158" customFormat="1" x14ac:dyDescent="0.3">
      <c r="A22" s="159">
        <f>'noyah Sell Sheet'!A15</f>
        <v>0</v>
      </c>
      <c r="B22" s="159" t="str">
        <f>'noyah Sell Sheet'!C15</f>
        <v>Lipstick</v>
      </c>
      <c r="C22" s="159" t="str">
        <f>'noyah Sell Sheet'!D15</f>
        <v>Empire Red</v>
      </c>
      <c r="D22" s="159" t="str">
        <f>'noyah Sell Sheet'!G15</f>
        <v>850114004162</v>
      </c>
    </row>
    <row r="23" spans="1:4" s="158" customFormat="1" x14ac:dyDescent="0.3">
      <c r="A23" s="159">
        <f>'noyah Sell Sheet'!A16</f>
        <v>0</v>
      </c>
      <c r="B23" s="159" t="str">
        <f>'noyah Sell Sheet'!C16</f>
        <v>Lipstick</v>
      </c>
      <c r="C23" s="159" t="str">
        <f>'noyah Sell Sheet'!D16</f>
        <v>Hazelnut Cream</v>
      </c>
      <c r="D23" s="159" t="str">
        <f>'noyah Sell Sheet'!G16</f>
        <v>850114004155</v>
      </c>
    </row>
    <row r="24" spans="1:4" s="158" customFormat="1" x14ac:dyDescent="0.3">
      <c r="A24" s="159">
        <f>'noyah Sell Sheet'!A17</f>
        <v>0</v>
      </c>
      <c r="B24" s="159" t="str">
        <f>'noyah Sell Sheet'!C17</f>
        <v>Lipstick</v>
      </c>
      <c r="C24" s="159" t="str">
        <f>'noyah Sell Sheet'!D17</f>
        <v xml:space="preserve">Deeply in Mauve </v>
      </c>
      <c r="D24" s="159" t="str">
        <f>'noyah Sell Sheet'!G17</f>
        <v>850114004230</v>
      </c>
    </row>
    <row r="25" spans="1:4" s="158" customFormat="1" x14ac:dyDescent="0.3">
      <c r="A25" s="159">
        <f>'noyah Sell Sheet'!A18</f>
        <v>0</v>
      </c>
      <c r="B25" s="159" t="str">
        <f>'noyah Sell Sheet'!C18</f>
        <v>Lipstick</v>
      </c>
      <c r="C25" s="159" t="str">
        <f>'noyah Sell Sheet'!D18</f>
        <v>Desert Rose</v>
      </c>
      <c r="D25" s="159" t="str">
        <f>'noyah Sell Sheet'!G18</f>
        <v>850114004247</v>
      </c>
    </row>
    <row r="26" spans="1:4" s="158" customFormat="1" x14ac:dyDescent="0.3">
      <c r="A26" s="159">
        <f>'noyah Sell Sheet'!A19</f>
        <v>0</v>
      </c>
      <c r="B26" s="159" t="str">
        <f>'noyah Sell Sheet'!C19</f>
        <v>Lipstick</v>
      </c>
      <c r="C26" s="159" t="str">
        <f>'noyah Sell Sheet'!D19</f>
        <v>Malbec</v>
      </c>
      <c r="D26" s="159" t="str">
        <f>'noyah Sell Sheet'!G19</f>
        <v>850114004254</v>
      </c>
    </row>
    <row r="27" spans="1:4" s="158" customFormat="1" x14ac:dyDescent="0.3">
      <c r="A27" s="159">
        <f>'noyah Sell Sheet'!A20</f>
        <v>0</v>
      </c>
      <c r="B27" s="159" t="str">
        <f>'noyah Sell Sheet'!C20</f>
        <v>Lipstick</v>
      </c>
      <c r="C27" s="159" t="str">
        <f>'noyah Sell Sheet'!D20</f>
        <v>African Nights</v>
      </c>
      <c r="D27" s="159" t="str">
        <f>'noyah Sell Sheet'!G20</f>
        <v>850114004278</v>
      </c>
    </row>
    <row r="28" spans="1:4" s="158" customFormat="1" x14ac:dyDescent="0.3">
      <c r="A28" s="159">
        <f>'noyah Sell Sheet'!A21</f>
        <v>0</v>
      </c>
      <c r="B28" s="159" t="str">
        <f>'noyah Sell Sheet'!C21</f>
        <v>Lipstick</v>
      </c>
      <c r="C28" s="159" t="str">
        <f>'noyah Sell Sheet'!D21</f>
        <v>Wink</v>
      </c>
      <c r="D28" s="159" t="str">
        <f>'noyah Sell Sheet'!G21</f>
        <v>850114004285</v>
      </c>
    </row>
    <row r="29" spans="1:4" s="158" customFormat="1" x14ac:dyDescent="0.3">
      <c r="A29" s="159">
        <f>'noyah Sell Sheet'!A22</f>
        <v>0</v>
      </c>
      <c r="B29" s="159" t="str">
        <f>'noyah Sell Sheet'!C22</f>
        <v>Lipstick</v>
      </c>
      <c r="C29" s="159" t="str">
        <f>'noyah Sell Sheet'!D22</f>
        <v>Smoke</v>
      </c>
      <c r="D29" s="159" t="str">
        <f>'noyah Sell Sheet'!G22</f>
        <v>850114004292</v>
      </c>
    </row>
    <row r="30" spans="1:4" s="158" customFormat="1" x14ac:dyDescent="0.3">
      <c r="A30" s="159">
        <f>'noyah Sell Sheet'!A23</f>
        <v>0</v>
      </c>
      <c r="B30" s="159" t="str">
        <f>'noyah Sell Sheet'!C23</f>
        <v>Lipstick</v>
      </c>
      <c r="C30" s="159" t="str">
        <f>'noyah Sell Sheet'!D23</f>
        <v>Dolled Up</v>
      </c>
      <c r="D30" s="159" t="str">
        <f>'noyah Sell Sheet'!G23</f>
        <v>850114004308</v>
      </c>
    </row>
    <row r="31" spans="1:4" s="158" customFormat="1" x14ac:dyDescent="0.3">
      <c r="A31" s="159">
        <f>'noyah Sell Sheet'!A24</f>
        <v>0</v>
      </c>
      <c r="B31" s="159" t="str">
        <f>'noyah Sell Sheet'!C24</f>
        <v>Lipstick</v>
      </c>
      <c r="C31" s="159" t="str">
        <f>'noyah Sell Sheet'!D24</f>
        <v>Currant News</v>
      </c>
      <c r="D31" s="159" t="str">
        <f>'noyah Sell Sheet'!G24</f>
        <v>850114004315</v>
      </c>
    </row>
    <row r="32" spans="1:4" s="158" customFormat="1" x14ac:dyDescent="0.3">
      <c r="A32" s="159">
        <f>'noyah Sell Sheet'!A26</f>
        <v>0</v>
      </c>
      <c r="B32" s="160" t="str">
        <f>'noyah Sell Sheet'!C26</f>
        <v>Lip Balm</v>
      </c>
      <c r="C32" s="159" t="str">
        <f>'noyah Sell Sheet'!D26</f>
        <v>Cherry - 18-unit box</v>
      </c>
      <c r="D32" s="160">
        <f>'noyah Sell Sheet'!H26</f>
        <v>20850114004050</v>
      </c>
    </row>
    <row r="33" spans="1:4" s="158" customFormat="1" x14ac:dyDescent="0.3">
      <c r="A33" s="159">
        <f>'noyah Sell Sheet'!A27</f>
        <v>0</v>
      </c>
      <c r="B33" s="160" t="str">
        <f>'noyah Sell Sheet'!C27</f>
        <v>Lip Balm</v>
      </c>
      <c r="C33" s="159" t="str">
        <f>'noyah Sell Sheet'!D27</f>
        <v>Vanilla - 18-unit box</v>
      </c>
      <c r="D33" s="160">
        <f>'noyah Sell Sheet'!H27</f>
        <v>20850114004043</v>
      </c>
    </row>
    <row r="34" spans="1:4" s="158" customFormat="1" x14ac:dyDescent="0.3">
      <c r="A34" s="159">
        <f>'noyah Sell Sheet'!A28</f>
        <v>0</v>
      </c>
      <c r="B34" s="160" t="str">
        <f>'noyah Sell Sheet'!C28</f>
        <v>Lip Balm</v>
      </c>
      <c r="C34" s="159" t="str">
        <f>'noyah Sell Sheet'!D28</f>
        <v>Spearmint - 18-unit box</v>
      </c>
      <c r="D34" s="160">
        <f>'noyah Sell Sheet'!H28</f>
        <v>20850114004067</v>
      </c>
    </row>
    <row r="35" spans="1:4" s="158" customFormat="1" x14ac:dyDescent="0.3">
      <c r="A35" s="159">
        <f>'noyah Sell Sheet'!A29</f>
        <v>0</v>
      </c>
      <c r="B35" s="160" t="str">
        <f>'noyah Sell Sheet'!C29</f>
        <v>Lip Balm</v>
      </c>
      <c r="C35" s="159" t="str">
        <f>'noyah Sell Sheet'!D29</f>
        <v>Classic -18-unit box</v>
      </c>
      <c r="D35" s="160">
        <f>'noyah Sell Sheet'!H29</f>
        <v>20850114004036</v>
      </c>
    </row>
    <row r="36" spans="1:4" s="158" customFormat="1" x14ac:dyDescent="0.3">
      <c r="A36" s="159">
        <f>'noyah Sell Sheet'!A31</f>
        <v>0</v>
      </c>
      <c r="B36" s="160" t="str">
        <f>'noyah Sell Sheet'!C31</f>
        <v>Lip Balm</v>
      </c>
      <c r="C36" s="159" t="str">
        <f>'noyah Sell Sheet'!D31</f>
        <v>Cherry - Blistered</v>
      </c>
      <c r="D36" s="160" t="str">
        <f>'noyah Sell Sheet'!G31</f>
        <v>850114004100</v>
      </c>
    </row>
    <row r="37" spans="1:4" s="158" customFormat="1" x14ac:dyDescent="0.3">
      <c r="A37" s="159">
        <f>'noyah Sell Sheet'!A32</f>
        <v>0</v>
      </c>
      <c r="B37" s="160" t="str">
        <f>'noyah Sell Sheet'!C32</f>
        <v>Lip Balm</v>
      </c>
      <c r="C37" s="159" t="str">
        <f>'noyah Sell Sheet'!D32</f>
        <v>Vanilla - Blistered</v>
      </c>
      <c r="D37" s="160" t="str">
        <f>'noyah Sell Sheet'!G32</f>
        <v>850114004087</v>
      </c>
    </row>
    <row r="38" spans="1:4" s="158" customFormat="1" x14ac:dyDescent="0.3">
      <c r="A38" s="159">
        <f>'noyah Sell Sheet'!A33</f>
        <v>0</v>
      </c>
      <c r="B38" s="160" t="str">
        <f>'noyah Sell Sheet'!C33</f>
        <v>Lip Balm</v>
      </c>
      <c r="C38" s="159" t="str">
        <f>'noyah Sell Sheet'!D33</f>
        <v>Spearmint - Blistered</v>
      </c>
      <c r="D38" s="160" t="str">
        <f>'noyah Sell Sheet'!G33</f>
        <v>850114004117</v>
      </c>
    </row>
    <row r="39" spans="1:4" s="158" customFormat="1" x14ac:dyDescent="0.3">
      <c r="A39" s="159">
        <f>'noyah Sell Sheet'!A34</f>
        <v>0</v>
      </c>
      <c r="B39" s="160" t="str">
        <f>'noyah Sell Sheet'!C34</f>
        <v>Lip Balm</v>
      </c>
      <c r="C39" s="159" t="str">
        <f>'noyah Sell Sheet'!D34</f>
        <v>Classic - Blistered</v>
      </c>
      <c r="D39" s="160" t="str">
        <f>'noyah Sell Sheet'!G34</f>
        <v>850114004124</v>
      </c>
    </row>
    <row r="40" spans="1:4" s="158" customFormat="1" x14ac:dyDescent="0.3">
      <c r="A40" s="159">
        <f>'noyah Sell Sheet'!A36</f>
        <v>0</v>
      </c>
      <c r="B40" s="160" t="str">
        <f>'noyah Sell Sheet'!C36</f>
        <v>Lip Balm</v>
      </c>
      <c r="C40" s="159" t="str">
        <f>'noyah Sell Sheet'!D36</f>
        <v>Organic Edible Baby Balm</v>
      </c>
      <c r="D40" s="160">
        <f>'noyah Sell Sheet'!G36</f>
        <v>850114004223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noyah Sell Sheet</vt:lpstr>
      <vt:lpstr>Buyer Info</vt:lpstr>
      <vt:lpstr>Invoice</vt:lpstr>
      <vt:lpstr>Packing Slip</vt:lpstr>
      <vt:lpstr>'noyah Sell Sheet'!Print_Area</vt:lpstr>
    </vt:vector>
  </TitlesOfParts>
  <Company>Whole Foods Market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westmork</dc:creator>
  <cp:lastModifiedBy>Josh Admin</cp:lastModifiedBy>
  <cp:lastPrinted>2013-09-25T15:50:22Z</cp:lastPrinted>
  <dcterms:created xsi:type="dcterms:W3CDTF">2010-12-22T17:37:13Z</dcterms:created>
  <dcterms:modified xsi:type="dcterms:W3CDTF">2021-03-24T20:23:15Z</dcterms:modified>
</cp:coreProperties>
</file>